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4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C:\Users\pc corner\Downloads\Hebatalla Nassar - Attatchment\work of thesis\Excel sheets\"/>
    </mc:Choice>
  </mc:AlternateContent>
  <xr:revisionPtr revIDLastSave="0" documentId="13_ncr:1_{98FF2774-18D9-4C0B-B569-073D84308454}" xr6:coauthVersionLast="47" xr6:coauthVersionMax="47" xr10:uidLastSave="{00000000-0000-0000-0000-000000000000}"/>
  <bookViews>
    <workbookView xWindow="-120" yWindow="-120" windowWidth="20730" windowHeight="11160" activeTab="2" xr2:uid="{80EB5EEC-79D9-4288-95E0-E5D953483E2F}"/>
  </bookViews>
  <sheets>
    <sheet name="Energy consumption general data" sheetId="1" r:id="rId1"/>
    <sheet name="Energy with semi detached" sheetId="7" r:id="rId2"/>
    <sheet name="Energy with avg - semi and deta" sheetId="8" r:id="rId3"/>
    <sheet name="urban variables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1" i="8" l="1"/>
  <c r="I190" i="8"/>
  <c r="G185" i="8"/>
  <c r="F185" i="8"/>
  <c r="E185" i="8"/>
  <c r="H131" i="8"/>
  <c r="J104" i="8"/>
  <c r="J105" i="8"/>
  <c r="I141" i="8"/>
  <c r="I142" i="8"/>
  <c r="H173" i="8"/>
  <c r="H172" i="8"/>
  <c r="I192" i="8"/>
  <c r="I191" i="8"/>
  <c r="K163" i="8"/>
  <c r="K162" i="8"/>
  <c r="H163" i="8"/>
  <c r="H162" i="8"/>
  <c r="H161" i="8"/>
  <c r="H133" i="8"/>
  <c r="H132" i="8"/>
  <c r="H89" i="8"/>
  <c r="H88" i="8"/>
  <c r="I133" i="8"/>
  <c r="I132" i="8"/>
  <c r="I131" i="8"/>
  <c r="I90" i="8"/>
  <c r="I89" i="8"/>
  <c r="I88" i="8"/>
  <c r="H90" i="8"/>
  <c r="E53" i="8"/>
  <c r="E52" i="8"/>
  <c r="E50" i="8"/>
  <c r="E49" i="8"/>
  <c r="E47" i="8"/>
  <c r="E46" i="8"/>
  <c r="E44" i="8"/>
  <c r="E43" i="8"/>
  <c r="E41" i="8"/>
  <c r="E40" i="8"/>
  <c r="E38" i="8"/>
  <c r="E37" i="8"/>
  <c r="E35" i="8"/>
  <c r="E34" i="8"/>
  <c r="E32" i="8"/>
  <c r="E31" i="8"/>
  <c r="E29" i="8"/>
  <c r="E28" i="8"/>
  <c r="E26" i="8"/>
  <c r="E25" i="8"/>
  <c r="E23" i="8"/>
  <c r="E22" i="8"/>
  <c r="E20" i="8"/>
  <c r="E19" i="8"/>
  <c r="E17" i="8"/>
  <c r="E16" i="8"/>
  <c r="E14" i="8"/>
  <c r="E13" i="8"/>
  <c r="E11" i="8"/>
  <c r="E10" i="8"/>
  <c r="E104" i="7"/>
  <c r="E103" i="7"/>
  <c r="E101" i="7"/>
  <c r="E100" i="7"/>
  <c r="E98" i="7"/>
  <c r="E97" i="7"/>
  <c r="E95" i="7"/>
  <c r="E94" i="7"/>
  <c r="E92" i="7"/>
  <c r="E91" i="7"/>
  <c r="E89" i="7"/>
  <c r="E88" i="7"/>
  <c r="E86" i="7"/>
  <c r="E85" i="7"/>
  <c r="E83" i="7"/>
  <c r="E82" i="7"/>
  <c r="E80" i="7"/>
  <c r="E79" i="7"/>
  <c r="E77" i="7"/>
  <c r="E76" i="7"/>
  <c r="E74" i="7"/>
  <c r="E73" i="7"/>
  <c r="E71" i="7"/>
  <c r="E70" i="7"/>
  <c r="E68" i="7"/>
  <c r="E67" i="7"/>
  <c r="E65" i="7"/>
  <c r="E64" i="7"/>
  <c r="E62" i="7"/>
  <c r="E61" i="7"/>
  <c r="F15" i="1"/>
  <c r="R20" i="5"/>
  <c r="R22" i="5"/>
  <c r="R21" i="5"/>
  <c r="R19" i="5"/>
  <c r="R14" i="5"/>
  <c r="R13" i="5"/>
  <c r="R12" i="5"/>
  <c r="R11" i="5"/>
  <c r="R7" i="5"/>
  <c r="R6" i="5"/>
  <c r="R5" i="5"/>
  <c r="R4" i="5"/>
  <c r="K57" i="8"/>
  <c r="K4" i="8"/>
  <c r="K55" i="8"/>
  <c r="K6" i="8"/>
  <c r="K8" i="8"/>
  <c r="K53" i="8"/>
  <c r="K46" i="8"/>
  <c r="K48" i="8"/>
</calcChain>
</file>

<file path=xl/sharedStrings.xml><?xml version="1.0" encoding="utf-8"?>
<sst xmlns="http://schemas.openxmlformats.org/spreadsheetml/2006/main" count="353" uniqueCount="117">
  <si>
    <t>Heated area of dwelling excluding garage</t>
  </si>
  <si>
    <t>Total energy consumption</t>
  </si>
  <si>
    <t>Ontario</t>
  </si>
  <si>
    <t>Type of dwelling</t>
  </si>
  <si>
    <t>Single detached house</t>
  </si>
  <si>
    <t>Double/row house</t>
  </si>
  <si>
    <t>Low-rise apartment</t>
  </si>
  <si>
    <t>High-rise apartment</t>
  </si>
  <si>
    <t>Electricity consumption by households</t>
  </si>
  <si>
    <t>Dwelling construction date</t>
  </si>
  <si>
    <t>Before 1950</t>
  </si>
  <si>
    <t>1950 – 1969</t>
  </si>
  <si>
    <t>1980 – 1989</t>
  </si>
  <si>
    <t>1990 – 1999</t>
  </si>
  <si>
    <t>2000 – 2011</t>
  </si>
  <si>
    <t>(GJ/household)</t>
  </si>
  <si>
    <t>Gigajoules of electricity consumed by households (GJ) by region</t>
  </si>
  <si>
    <t>Total Energy Consumption</t>
  </si>
  <si>
    <t>Natural gas consumption by households</t>
  </si>
  <si>
    <t>Total</t>
  </si>
  <si>
    <t>Period of construction</t>
  </si>
  <si>
    <t>Studying area</t>
  </si>
  <si>
    <t>Total energy use</t>
  </si>
  <si>
    <t>Electricity</t>
  </si>
  <si>
    <t>Natural Gas</t>
  </si>
  <si>
    <t>Total Energy Consumption (MWh/year)</t>
  </si>
  <si>
    <t>Electricity consumption (MWh/year)</t>
  </si>
  <si>
    <t>Natural gas (MWh/year)</t>
  </si>
  <si>
    <t>Year</t>
  </si>
  <si>
    <t>(PJ)</t>
  </si>
  <si>
    <t>Weather Effect</t>
  </si>
  <si>
    <t>Structure Effect</t>
  </si>
  <si>
    <t>Activity Effect</t>
  </si>
  <si>
    <t xml:space="preserve">Single – Detached House  </t>
  </si>
  <si>
    <t>Type of building</t>
  </si>
  <si>
    <t>electricity</t>
  </si>
  <si>
    <t>natural gas</t>
  </si>
  <si>
    <t>Energy consumption ( gross volume)</t>
  </si>
  <si>
    <t>1980 - 2004</t>
  </si>
  <si>
    <t>post - 2004</t>
  </si>
  <si>
    <t xml:space="preserve">Raw House  </t>
  </si>
  <si>
    <t>Semi- Detached House</t>
  </si>
  <si>
    <t xml:space="preserve">Condominium less than 5 stories   </t>
  </si>
  <si>
    <t xml:space="preserve">Condominium more than 5 stories   </t>
  </si>
  <si>
    <t>Min.</t>
  </si>
  <si>
    <t>Max.</t>
  </si>
  <si>
    <t>Sum</t>
  </si>
  <si>
    <t xml:space="preserve">Avg. </t>
  </si>
  <si>
    <t xml:space="preserve">Building density </t>
  </si>
  <si>
    <t xml:space="preserve">Building Coverage Ratio </t>
  </si>
  <si>
    <t xml:space="preserve">Building Height </t>
  </si>
  <si>
    <t>Building density</t>
  </si>
  <si>
    <t>Building coverage</t>
  </si>
  <si>
    <t>Building heigh</t>
  </si>
  <si>
    <t>Pre - 1980</t>
  </si>
  <si>
    <t>Avg</t>
  </si>
  <si>
    <t>56 square metres or less</t>
  </si>
  <si>
    <t xml:space="preserve">56 to 93 square metres </t>
  </si>
  <si>
    <t xml:space="preserve">93 to 139 square metres </t>
  </si>
  <si>
    <t>139 to 186 square metres</t>
  </si>
  <si>
    <t>186 to 232 square metres</t>
  </si>
  <si>
    <t>232 or more square metres</t>
  </si>
  <si>
    <t>class1</t>
  </si>
  <si>
    <t>class2</t>
  </si>
  <si>
    <t>class3</t>
  </si>
  <si>
    <t>class4</t>
  </si>
  <si>
    <t>Condominium less than 5 stories</t>
  </si>
  <si>
    <t>Condominium more than 5 stories</t>
  </si>
  <si>
    <r>
      <t>Inhabitants/m</t>
    </r>
    <r>
      <rPr>
        <sz val="11"/>
        <color theme="1"/>
        <rFont val="Calibri"/>
        <family val="2"/>
      </rPr>
      <t>³</t>
    </r>
  </si>
  <si>
    <t>class 5</t>
  </si>
  <si>
    <t>detached</t>
  </si>
  <si>
    <t>semi</t>
  </si>
  <si>
    <t>raw</t>
  </si>
  <si>
    <t xml:space="preserve">&lt;5 </t>
  </si>
  <si>
    <t>&gt;5</t>
  </si>
  <si>
    <t>Raw house</t>
  </si>
  <si>
    <t>Avg semi and single detached house</t>
  </si>
  <si>
    <t>Semi- Detached house</t>
  </si>
  <si>
    <t>Single- Detached house</t>
  </si>
  <si>
    <t>Semi - Detached house</t>
  </si>
  <si>
    <t>Single - Detached house</t>
  </si>
  <si>
    <t>Inhabitants/Family</t>
  </si>
  <si>
    <t>Comparision</t>
  </si>
  <si>
    <t>Energy consumption</t>
  </si>
  <si>
    <t>Natural Gas - MLR</t>
  </si>
  <si>
    <t>Natural Gas - database</t>
  </si>
  <si>
    <t>Before 1946</t>
  </si>
  <si>
    <t>1946 – 1960</t>
  </si>
  <si>
    <t>1961 – 1977</t>
  </si>
  <si>
    <t>1978 – 1983</t>
  </si>
  <si>
    <t>1984 – 1995</t>
  </si>
  <si>
    <t>1996 – 2000</t>
  </si>
  <si>
    <t>2001 - 2010</t>
  </si>
  <si>
    <t>2011 or later</t>
  </si>
  <si>
    <t>GJ/m2</t>
  </si>
  <si>
    <t>kWh/m2</t>
  </si>
  <si>
    <t>kWh/m2/year</t>
  </si>
  <si>
    <t>kWh/m3/year</t>
  </si>
  <si>
    <t>Post - 2004</t>
  </si>
  <si>
    <t>Total consumption kWh/m3 - CALCULATED</t>
  </si>
  <si>
    <t>Electricity - database</t>
  </si>
  <si>
    <t xml:space="preserve">avg of period - kWh/m2 DATABASE </t>
  </si>
  <si>
    <t>Calculated</t>
  </si>
  <si>
    <t>Database</t>
  </si>
  <si>
    <t>Result</t>
  </si>
  <si>
    <t>Total database</t>
  </si>
  <si>
    <t>Total consumption kWh/m2 - CALCULATED (Natural Gas)</t>
  </si>
  <si>
    <t>Total consumption kWh/m2 - CALCULATED (electricity)</t>
  </si>
  <si>
    <t xml:space="preserve">avg of period - kWh/m2 Calculated </t>
  </si>
  <si>
    <t>Natural Gas (Calculated)</t>
  </si>
  <si>
    <t>Electricity (Calculated)</t>
  </si>
  <si>
    <t>Total (Calculated)</t>
  </si>
  <si>
    <t>Natural Gas (Database)</t>
  </si>
  <si>
    <t>Electricity (Database)</t>
  </si>
  <si>
    <t>Total (Database)</t>
  </si>
  <si>
    <t>total</t>
  </si>
  <si>
    <t>Electricity - LR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</si>
</sst>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0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92D05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339933"/>
      <name val="Verdana"/>
      <family val="2"/>
    </font>
    <font>
      <sz val="10"/>
      <name val="MS Sans Serif"/>
      <family val="2"/>
    </font>
    <font>
      <sz val="11"/>
      <color theme="1"/>
      <name val="Calibri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name val="Times"/>
      <family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theme="6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113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horizontal="center" wrapText="1"/>
    </xf>
    <xf numFmtId="3" fontId="0" fillId="0" borderId="0" xfId="0" applyNumberFormat="1" applyAlignment="1">
      <alignment wrapText="1"/>
    </xf>
    <xf numFmtId="0" fontId="0" fillId="0" borderId="0" xfId="0" applyAlignment="1">
      <alignment horizontal="center" wrapText="1"/>
    </xf>
    <xf numFmtId="0" fontId="0" fillId="0" borderId="4" xfId="0" applyBorder="1" applyAlignment="1">
      <alignment wrapText="1"/>
    </xf>
    <xf numFmtId="0" fontId="0" fillId="0" borderId="6" xfId="0" applyBorder="1" applyAlignment="1">
      <alignment wrapText="1"/>
    </xf>
    <xf numFmtId="3" fontId="0" fillId="0" borderId="0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3" fontId="0" fillId="0" borderId="5" xfId="0" applyNumberFormat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6" fillId="2" borderId="9" xfId="0" applyFont="1" applyFill="1" applyBorder="1" applyAlignment="1">
      <alignment vertic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wrapText="1"/>
    </xf>
    <xf numFmtId="0" fontId="0" fillId="2" borderId="13" xfId="0" applyFill="1" applyBorder="1" applyAlignment="1">
      <alignment horizont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wrapText="1"/>
    </xf>
    <xf numFmtId="0" fontId="0" fillId="0" borderId="13" xfId="0" applyBorder="1" applyAlignment="1">
      <alignment wrapText="1"/>
    </xf>
    <xf numFmtId="0" fontId="6" fillId="2" borderId="13" xfId="0" applyFont="1" applyFill="1" applyBorder="1" applyAlignment="1">
      <alignment wrapText="1"/>
    </xf>
    <xf numFmtId="4" fontId="0" fillId="0" borderId="0" xfId="0" applyNumberFormat="1"/>
    <xf numFmtId="0" fontId="5" fillId="0" borderId="13" xfId="0" applyFont="1" applyBorder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" fontId="0" fillId="0" borderId="0" xfId="0" applyNumberFormat="1" applyAlignment="1">
      <alignment horizontal="left" indent="2"/>
    </xf>
    <xf numFmtId="4" fontId="5" fillId="0" borderId="0" xfId="0" applyNumberFormat="1" applyFont="1"/>
    <xf numFmtId="0" fontId="5" fillId="0" borderId="0" xfId="0" applyFont="1"/>
    <xf numFmtId="0" fontId="0" fillId="3" borderId="0" xfId="0" applyFill="1"/>
    <xf numFmtId="0" fontId="0" fillId="4" borderId="19" xfId="0" applyFill="1" applyBorder="1" applyAlignment="1">
      <alignment horizontal="center" vertical="center" wrapText="1" readingOrder="1"/>
    </xf>
    <xf numFmtId="0" fontId="9" fillId="4" borderId="20" xfId="0" applyFont="1" applyFill="1" applyBorder="1" applyAlignment="1">
      <alignment horizontal="center" vertical="center" wrapText="1" readingOrder="1"/>
    </xf>
    <xf numFmtId="0" fontId="0" fillId="4" borderId="13" xfId="0" applyFill="1" applyBorder="1" applyAlignment="1">
      <alignment horizontal="center" vertical="center" wrapText="1" readingOrder="1"/>
    </xf>
    <xf numFmtId="0" fontId="9" fillId="4" borderId="13" xfId="0" applyFont="1" applyFill="1" applyBorder="1" applyAlignment="1">
      <alignment horizontal="center" vertical="center" wrapText="1" readingOrder="1"/>
    </xf>
    <xf numFmtId="0" fontId="0" fillId="5" borderId="22" xfId="0" applyFill="1" applyBorder="1" applyAlignment="1">
      <alignment wrapText="1"/>
    </xf>
    <xf numFmtId="0" fontId="0" fillId="5" borderId="21" xfId="0" applyFill="1" applyBorder="1" applyAlignment="1">
      <alignment wrapText="1"/>
    </xf>
    <xf numFmtId="0" fontId="0" fillId="3" borderId="13" xfId="0" applyFill="1" applyBorder="1" applyAlignment="1">
      <alignment wrapText="1"/>
    </xf>
    <xf numFmtId="0" fontId="0" fillId="0" borderId="2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3" borderId="0" xfId="0" applyFill="1" applyBorder="1" applyAlignment="1">
      <alignment wrapText="1"/>
    </xf>
    <xf numFmtId="0" fontId="5" fillId="0" borderId="19" xfId="0" applyFont="1" applyBorder="1" applyAlignment="1">
      <alignment horizontal="left" vertical="center" wrapText="1" readingOrder="1"/>
    </xf>
    <xf numFmtId="0" fontId="0" fillId="0" borderId="11" xfId="0" applyBorder="1" applyAlignment="1">
      <alignment horizontal="center" vertical="center" wrapText="1" readingOrder="1"/>
    </xf>
    <xf numFmtId="0" fontId="5" fillId="0" borderId="20" xfId="0" applyFont="1" applyBorder="1" applyAlignment="1">
      <alignment horizontal="left" vertical="center" wrapText="1" readingOrder="1"/>
    </xf>
    <xf numFmtId="0" fontId="0" fillId="0" borderId="8" xfId="0" applyBorder="1" applyAlignment="1">
      <alignment horizontal="center" vertical="center" wrapText="1" readingOrder="1"/>
    </xf>
    <xf numFmtId="0" fontId="0" fillId="0" borderId="19" xfId="0" applyBorder="1" applyAlignment="1">
      <alignment horizontal="center" vertical="center" wrapText="1" readingOrder="1"/>
    </xf>
    <xf numFmtId="0" fontId="0" fillId="0" borderId="20" xfId="0" applyBorder="1" applyAlignment="1">
      <alignment horizontal="center" vertical="center" wrapText="1" readingOrder="1"/>
    </xf>
    <xf numFmtId="0" fontId="10" fillId="6" borderId="22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center" vertical="center" wrapText="1"/>
    </xf>
    <xf numFmtId="0" fontId="11" fillId="6" borderId="0" xfId="0" applyFont="1" applyFill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0" xfId="0" applyFont="1" applyAlignment="1">
      <alignment wrapText="1"/>
    </xf>
    <xf numFmtId="0" fontId="0" fillId="3" borderId="0" xfId="0" applyFont="1" applyFill="1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/>
    <xf numFmtId="0" fontId="11" fillId="7" borderId="0" xfId="0" applyFont="1" applyFill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 readingOrder="1"/>
    </xf>
    <xf numFmtId="0" fontId="1" fillId="4" borderId="19" xfId="0" applyFont="1" applyFill="1" applyBorder="1" applyAlignment="1">
      <alignment horizontal="center" vertical="center" wrapText="1" readingOrder="1"/>
    </xf>
    <xf numFmtId="0" fontId="1" fillId="4" borderId="13" xfId="0" applyFont="1" applyFill="1" applyBorder="1" applyAlignment="1">
      <alignment horizontal="center" vertical="center" wrapText="1" readingOrder="1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1" fillId="8" borderId="0" xfId="0" applyFont="1" applyFill="1" applyAlignment="1">
      <alignment horizontal="center" vertical="center" wrapText="1"/>
    </xf>
    <xf numFmtId="0" fontId="0" fillId="0" borderId="13" xfId="0" applyBorder="1"/>
    <xf numFmtId="0" fontId="0" fillId="0" borderId="13" xfId="0" applyFont="1" applyBorder="1" applyAlignment="1">
      <alignment wrapText="1"/>
    </xf>
    <xf numFmtId="0" fontId="0" fillId="3" borderId="13" xfId="0" applyFont="1" applyFill="1" applyBorder="1" applyAlignment="1">
      <alignment wrapText="1"/>
    </xf>
    <xf numFmtId="0" fontId="15" fillId="0" borderId="0" xfId="0" applyFont="1"/>
    <xf numFmtId="0" fontId="16" fillId="0" borderId="0" xfId="0" applyFont="1"/>
    <xf numFmtId="0" fontId="18" fillId="0" borderId="0" xfId="0" applyFont="1"/>
    <xf numFmtId="0" fontId="17" fillId="0" borderId="0" xfId="0" applyFont="1" applyAlignment="1">
      <alignment wrapText="1"/>
    </xf>
    <xf numFmtId="0" fontId="3" fillId="0" borderId="0" xfId="0" applyFont="1"/>
    <xf numFmtId="0" fontId="19" fillId="0" borderId="0" xfId="0" applyFont="1"/>
    <xf numFmtId="2" fontId="20" fillId="9" borderId="0" xfId="1" applyNumberFormat="1" applyFont="1" applyFill="1"/>
    <xf numFmtId="0" fontId="0" fillId="3" borderId="13" xfId="0" applyFill="1" applyBorder="1"/>
    <xf numFmtId="0" fontId="3" fillId="3" borderId="0" xfId="0" applyFont="1" applyFill="1" applyAlignment="1">
      <alignment wrapText="1"/>
    </xf>
    <xf numFmtId="0" fontId="0" fillId="3" borderId="26" xfId="0" applyFill="1" applyBorder="1"/>
    <xf numFmtId="2" fontId="0" fillId="0" borderId="0" xfId="0" applyNumberFormat="1"/>
    <xf numFmtId="2" fontId="0" fillId="0" borderId="13" xfId="0" applyNumberFormat="1" applyBorder="1"/>
    <xf numFmtId="2" fontId="0" fillId="3" borderId="0" xfId="0" applyNumberFormat="1" applyFill="1"/>
    <xf numFmtId="0" fontId="20" fillId="0" borderId="13" xfId="0" applyFont="1" applyBorder="1" applyAlignment="1">
      <alignment horizontal="right"/>
    </xf>
    <xf numFmtId="2" fontId="20" fillId="10" borderId="13" xfId="0" applyNumberFormat="1" applyFont="1" applyFill="1" applyBorder="1"/>
    <xf numFmtId="2" fontId="20" fillId="9" borderId="13" xfId="1" applyNumberFormat="1" applyFont="1" applyFill="1" applyBorder="1"/>
    <xf numFmtId="0" fontId="0" fillId="0" borderId="13" xfId="0" applyBorder="1" applyAlignment="1">
      <alignment horizontal="right"/>
    </xf>
    <xf numFmtId="0" fontId="0" fillId="0" borderId="15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" borderId="13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5" borderId="23" xfId="0" applyFill="1" applyBorder="1" applyAlignment="1">
      <alignment horizontal="center" wrapText="1"/>
    </xf>
    <xf numFmtId="0" fontId="0" fillId="5" borderId="24" xfId="0" applyFill="1" applyBorder="1" applyAlignment="1">
      <alignment horizontal="center" wrapText="1"/>
    </xf>
    <xf numFmtId="0" fontId="0" fillId="5" borderId="25" xfId="0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4F55A181-8676-4E62-86D7-6186D3CFC9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(Total</a:t>
            </a:r>
            <a:r>
              <a:rPr lang="en-US" baseline="0"/>
              <a:t> Energy Consumption (PJ)</a:t>
            </a:r>
            <a:r>
              <a:rPr lang="en-US"/>
              <a:t>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'Energy consumption general data'!$A$56</c:f>
              <c:strCache>
                <c:ptCount val="1"/>
                <c:pt idx="0">
                  <c:v>(PJ)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'Energy consumption general data'!$B$55:$T$55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'Energy consumption general data'!$B$56:$T$56</c:f>
              <c:numCache>
                <c:formatCode>#,##0.00</c:formatCode>
                <c:ptCount val="19"/>
                <c:pt idx="0">
                  <c:v>1491.159296</c:v>
                </c:pt>
                <c:pt idx="1">
                  <c:v>1433.1242480000001</c:v>
                </c:pt>
                <c:pt idx="2">
                  <c:v>1504.8415090000001</c:v>
                </c:pt>
                <c:pt idx="3">
                  <c:v>1514.4300069999999</c:v>
                </c:pt>
                <c:pt idx="4">
                  <c:v>1516.063073</c:v>
                </c:pt>
                <c:pt idx="5">
                  <c:v>1496.5230819999899</c:v>
                </c:pt>
                <c:pt idx="6">
                  <c:v>1443.325513</c:v>
                </c:pt>
                <c:pt idx="7">
                  <c:v>1563.1094029999899</c:v>
                </c:pt>
                <c:pt idx="8">
                  <c:v>1567.6716239999901</c:v>
                </c:pt>
                <c:pt idx="9">
                  <c:v>1530.4103929999901</c:v>
                </c:pt>
                <c:pt idx="10">
                  <c:v>1489.793858</c:v>
                </c:pt>
                <c:pt idx="11">
                  <c:v>1575.8456120000001</c:v>
                </c:pt>
                <c:pt idx="12">
                  <c:v>1508.3769549999899</c:v>
                </c:pt>
                <c:pt idx="13">
                  <c:v>1568.977611</c:v>
                </c:pt>
                <c:pt idx="14">
                  <c:v>1614.6205170000001</c:v>
                </c:pt>
                <c:pt idx="15">
                  <c:v>1559.5124149999999</c:v>
                </c:pt>
                <c:pt idx="16">
                  <c:v>1464.1784170000001</c:v>
                </c:pt>
                <c:pt idx="17">
                  <c:v>1510.5858800000001</c:v>
                </c:pt>
                <c:pt idx="18">
                  <c:v>1616.4768120000001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8B-4FA5-B877-CB8EC0432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0704592"/>
        <c:axId val="520705424"/>
      </c:barChart>
      <c:catAx>
        <c:axId val="520704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520705424"/>
        <c:crosses val="autoZero"/>
        <c:auto val="1"/>
        <c:lblAlgn val="ctr"/>
        <c:lblOffset val="100"/>
        <c:noMultiLvlLbl val="0"/>
      </c:catAx>
      <c:valAx>
        <c:axId val="52070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520704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'Energy with semi detached'!$G$95</c:f>
              <c:strCache>
                <c:ptCount val="1"/>
                <c:pt idx="0">
                  <c:v>Pre - 1980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'Energy with semi detached'!$H$94:$L$94</c:f>
              <c:strCache>
                <c:ptCount val="5"/>
                <c:pt idx="0">
                  <c:v>&gt;5</c:v>
                </c:pt>
                <c:pt idx="1">
                  <c:v>&lt;5 </c:v>
                </c:pt>
                <c:pt idx="2">
                  <c:v>raw</c:v>
                </c:pt>
                <c:pt idx="3">
                  <c:v>semi</c:v>
                </c:pt>
                <c:pt idx="4">
                  <c:v>detached</c:v>
                </c:pt>
              </c:strCache>
            </c:strRef>
          </c:cat>
          <c:val>
            <c:numRef>
              <c:f>'Energy with semi detached'!$H$95:$L$95</c:f>
              <c:numCache>
                <c:formatCode>General</c:formatCode>
                <c:ptCount val="5"/>
                <c:pt idx="0">
                  <c:v>20.5</c:v>
                </c:pt>
                <c:pt idx="1">
                  <c:v>9.5</c:v>
                </c:pt>
                <c:pt idx="2">
                  <c:v>26.25</c:v>
                </c:pt>
                <c:pt idx="3">
                  <c:v>17.5</c:v>
                </c:pt>
                <c:pt idx="4">
                  <c:v>36.549999999999997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EC-4402-8FB8-4E4BDDCE7FA1}"/>
            </c:ext>
          </c:extLst>
        </c:ser>
        <c:ser>
          <c:idx val="2"/>
          <c:order val="2"/>
          <c:tx>
            <c:strRef>
              <c:f>'Energy with semi detached'!$G$97</c:f>
              <c:strCache>
                <c:ptCount val="1"/>
                <c:pt idx="0">
                  <c:v>1980 - 2004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'Energy with semi detached'!$H$94:$L$94</c:f>
              <c:strCache>
                <c:ptCount val="5"/>
                <c:pt idx="0">
                  <c:v>&gt;5</c:v>
                </c:pt>
                <c:pt idx="1">
                  <c:v>&lt;5 </c:v>
                </c:pt>
                <c:pt idx="2">
                  <c:v>raw</c:v>
                </c:pt>
                <c:pt idx="3">
                  <c:v>semi</c:v>
                </c:pt>
                <c:pt idx="4">
                  <c:v>detached</c:v>
                </c:pt>
              </c:strCache>
            </c:strRef>
          </c:cat>
          <c:val>
            <c:numRef>
              <c:f>'Energy with semi detached'!$H$97:$L$97</c:f>
              <c:numCache>
                <c:formatCode>General</c:formatCode>
                <c:ptCount val="5"/>
                <c:pt idx="0">
                  <c:v>28.9</c:v>
                </c:pt>
                <c:pt idx="1">
                  <c:v>21.85</c:v>
                </c:pt>
                <c:pt idx="2">
                  <c:v>17.5</c:v>
                </c:pt>
                <c:pt idx="3">
                  <c:v>37.25</c:v>
                </c:pt>
                <c:pt idx="4">
                  <c:v>29.05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EC-4402-8FB8-4E4BDDCE7FA1}"/>
            </c:ext>
          </c:extLst>
        </c:ser>
        <c:ser>
          <c:idx val="4"/>
          <c:order val="4"/>
          <c:tx>
            <c:strRef>
              <c:f>'Energy with semi detached'!$G$99</c:f>
              <c:strCache>
                <c:ptCount val="1"/>
                <c:pt idx="0">
                  <c:v>post - 2004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'Energy with semi detached'!$H$94:$L$94</c:f>
              <c:strCache>
                <c:ptCount val="5"/>
                <c:pt idx="0">
                  <c:v>&gt;5</c:v>
                </c:pt>
                <c:pt idx="1">
                  <c:v>&lt;5 </c:v>
                </c:pt>
                <c:pt idx="2">
                  <c:v>raw</c:v>
                </c:pt>
                <c:pt idx="3">
                  <c:v>semi</c:v>
                </c:pt>
                <c:pt idx="4">
                  <c:v>detached</c:v>
                </c:pt>
              </c:strCache>
            </c:strRef>
          </c:cat>
          <c:val>
            <c:numRef>
              <c:f>'Energy with semi detached'!$H$99:$L$99</c:f>
              <c:numCache>
                <c:formatCode>General</c:formatCode>
                <c:ptCount val="5"/>
                <c:pt idx="0">
                  <c:v>17.149999999999999</c:v>
                </c:pt>
                <c:pt idx="1">
                  <c:v>6.8</c:v>
                </c:pt>
                <c:pt idx="2">
                  <c:v>15.2</c:v>
                </c:pt>
                <c:pt idx="3">
                  <c:v>16.600000000000001</c:v>
                </c:pt>
                <c:pt idx="4">
                  <c:v>21.55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DEC-4402-8FB8-4E4BDDCE7F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1510656"/>
        <c:axId val="171511488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'Energy with semi detached'!$G$96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'Energy with semi detached'!$H$94:$L$94</c15:sqref>
                        </c15:formulaRef>
                      </c:ext>
                    </c:extLst>
                    <c:strCache>
                      <c:ptCount val="5"/>
                      <c:pt idx="0">
                        <c:v>&gt;5</c:v>
                      </c:pt>
                      <c:pt idx="1">
                        <c:v>&lt;5 </c:v>
                      </c:pt>
                      <c:pt idx="2">
                        <c:v>raw</c:v>
                      </c:pt>
                      <c:pt idx="3">
                        <c:v>semi</c:v>
                      </c:pt>
                      <c:pt idx="4">
                        <c:v>detached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'Energy with semi detached'!$H$96:$L$96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ADEC-4402-8FB8-4E4BDDCE7FA1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'Energy with semi detached'!$G$98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'Energy with semi detached'!$H$94:$L$94</c15:sqref>
                        </c15:formulaRef>
                      </c:ext>
                    </c:extLst>
                    <c:strCache>
                      <c:ptCount val="5"/>
                      <c:pt idx="0">
                        <c:v>&gt;5</c:v>
                      </c:pt>
                      <c:pt idx="1">
                        <c:v>&lt;5 </c:v>
                      </c:pt>
                      <c:pt idx="2">
                        <c:v>raw</c:v>
                      </c:pt>
                      <c:pt idx="3">
                        <c:v>semi</c:v>
                      </c:pt>
                      <c:pt idx="4">
                        <c:v>detached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'Energy with semi detached'!$H$98:$L$98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DEC-4402-8FB8-4E4BDDCE7FA1}"/>
                  </c:ext>
                </c:extLst>
              </c15:ser>
            </c15:filteredBarSeries>
          </c:ext>
        </c:extLst>
      </c:barChart>
      <c:catAx>
        <c:axId val="171510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171511488"/>
        <c:crosses val="autoZero"/>
        <c:auto val="1"/>
        <c:lblAlgn val="ctr"/>
        <c:lblOffset val="100"/>
        <c:noMultiLvlLbl val="0"/>
      </c:catAx>
      <c:valAx>
        <c:axId val="171511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171510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>
                <a:effectLst/>
              </a:rPr>
              <a:t>Energy consumption intensity - Electricity</a:t>
            </a:r>
            <a:endParaRPr lang="en-IL" sz="1200">
              <a:effectLst/>
            </a:endParaRPr>
          </a:p>
          <a:p>
            <a:pPr>
              <a:defRPr/>
            </a:pPr>
            <a:r>
              <a:rPr lang="en-US" sz="1600" b="1" i="0" baseline="0">
                <a:effectLst/>
              </a:rPr>
              <a:t>(kWh/m³/year)</a:t>
            </a:r>
            <a:endParaRPr lang="en-IL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Pre - 1980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'Energy with semi detached'!$H$64:$L$64</c:f>
              <c:numCache>
                <c:formatCode>General</c:formatCode>
                <c:ptCount val="5"/>
                <c:pt idx="0">
                  <c:v>7.2000000000000005E-4</c:v>
                </c:pt>
                <c:pt idx="1">
                  <c:v>1.25E-3</c:v>
                </c:pt>
                <c:pt idx="2">
                  <c:v>1.34E-3</c:v>
                </c:pt>
                <c:pt idx="3">
                  <c:v>1.6000000000000001E-3</c:v>
                </c:pt>
                <c:pt idx="4">
                  <c:v>1.0300000000000001E-3</c:v>
                </c:pt>
              </c:numCache>
            </c:numRef>
          </c:xVal>
          <c:yVal>
            <c:numRef>
              <c:f>'Energy with semi detached'!$H$68:$L$68</c:f>
              <c:numCache>
                <c:formatCode>General</c:formatCode>
                <c:ptCount val="5"/>
                <c:pt idx="0">
                  <c:v>20.5</c:v>
                </c:pt>
                <c:pt idx="1">
                  <c:v>28</c:v>
                </c:pt>
                <c:pt idx="2">
                  <c:v>33.35</c:v>
                </c:pt>
                <c:pt idx="3">
                  <c:v>37.5</c:v>
                </c:pt>
                <c:pt idx="4">
                  <c:v>46.15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B7-482D-9353-FC2323F08A64}"/>
            </c:ext>
          </c:extLst>
        </c:ser>
        <c:ser>
          <c:idx val="1"/>
          <c:order val="1"/>
          <c:tx>
            <c:v>1980 - 2004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'Energy with semi detached'!$H$64:$L$64</c:f>
              <c:numCache>
                <c:formatCode>General</c:formatCode>
                <c:ptCount val="5"/>
                <c:pt idx="0">
                  <c:v>7.2000000000000005E-4</c:v>
                </c:pt>
                <c:pt idx="1">
                  <c:v>1.25E-3</c:v>
                </c:pt>
                <c:pt idx="2">
                  <c:v>1.34E-3</c:v>
                </c:pt>
                <c:pt idx="3">
                  <c:v>1.6000000000000001E-3</c:v>
                </c:pt>
                <c:pt idx="4">
                  <c:v>1.0300000000000001E-3</c:v>
                </c:pt>
              </c:numCache>
            </c:numRef>
          </c:xVal>
          <c:yVal>
            <c:numRef>
              <c:f>'Energy with semi detached'!$H$70:$L$70</c:f>
              <c:numCache>
                <c:formatCode>General</c:formatCode>
                <c:ptCount val="5"/>
                <c:pt idx="0">
                  <c:v>28.9</c:v>
                </c:pt>
                <c:pt idx="1">
                  <c:v>23.55</c:v>
                </c:pt>
                <c:pt idx="2">
                  <c:v>25.6</c:v>
                </c:pt>
                <c:pt idx="3">
                  <c:v>31.75</c:v>
                </c:pt>
                <c:pt idx="4">
                  <c:v>36.85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B7-482D-9353-FC2323F08A64}"/>
            </c:ext>
          </c:extLst>
        </c:ser>
        <c:ser>
          <c:idx val="2"/>
          <c:order val="2"/>
          <c:tx>
            <c:v>Post - 2004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2540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4932367033126218"/>
                  <c:y val="1.651272591953376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IL"/>
                </a:p>
              </c:txPr>
            </c:trendlineLbl>
          </c:trendline>
          <c:xVal>
            <c:numRef>
              <c:f>'Energy with semi detached'!$H$64:$L$64</c:f>
              <c:numCache>
                <c:formatCode>General</c:formatCode>
                <c:ptCount val="5"/>
                <c:pt idx="0">
                  <c:v>7.2000000000000005E-4</c:v>
                </c:pt>
                <c:pt idx="1">
                  <c:v>1.25E-3</c:v>
                </c:pt>
                <c:pt idx="2">
                  <c:v>1.34E-3</c:v>
                </c:pt>
                <c:pt idx="3">
                  <c:v>1.6000000000000001E-3</c:v>
                </c:pt>
                <c:pt idx="4">
                  <c:v>1.0300000000000001E-3</c:v>
                </c:pt>
              </c:numCache>
            </c:numRef>
          </c:xVal>
          <c:yVal>
            <c:numRef>
              <c:f>'Energy with semi detached'!$H$72:$L$72</c:f>
              <c:numCache>
                <c:formatCode>General</c:formatCode>
                <c:ptCount val="5"/>
                <c:pt idx="0">
                  <c:v>17.149999999999999</c:v>
                </c:pt>
                <c:pt idx="1">
                  <c:v>10.5</c:v>
                </c:pt>
                <c:pt idx="2">
                  <c:v>32.299999999999997</c:v>
                </c:pt>
                <c:pt idx="3">
                  <c:v>27.5</c:v>
                </c:pt>
                <c:pt idx="4">
                  <c:v>17.55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AB7-482D-9353-FC2323F08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553344"/>
        <c:axId val="2015550432"/>
      </c:scatterChart>
      <c:valAx>
        <c:axId val="2015553344"/>
        <c:scaling>
          <c:orientation val="minMax"/>
          <c:min val="6.0000000000000016E-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Inhabitants</a:t>
                </a:r>
                <a:r>
                  <a:rPr lang="en-US" sz="1200" b="1" baseline="0"/>
                  <a:t>/m³</a:t>
                </a:r>
                <a:endParaRPr lang="en-US" sz="12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2015550432"/>
        <c:crosses val="autoZero"/>
        <c:crossBetween val="midCat"/>
      </c:valAx>
      <c:valAx>
        <c:axId val="201555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 i="0" baseline="0">
                    <a:effectLst/>
                  </a:rPr>
                  <a:t>Electricity Consumption </a:t>
                </a:r>
                <a:endParaRPr lang="en-IL" sz="1200">
                  <a:effectLst/>
                </a:endParaRPr>
              </a:p>
              <a:p>
                <a:pPr>
                  <a:defRPr/>
                </a:pPr>
                <a:r>
                  <a:rPr lang="en-US" sz="1200" b="1" i="0" baseline="0">
                    <a:effectLst/>
                  </a:rPr>
                  <a:t>(kWh/m³/year)</a:t>
                </a:r>
                <a:endParaRPr lang="en-IL" sz="12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2015553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Energy consumption intensity - Natural gas</a:t>
            </a:r>
          </a:p>
          <a:p>
            <a:pPr>
              <a:defRPr/>
            </a:pPr>
            <a:r>
              <a:rPr lang="en-US" sz="1400" b="1"/>
              <a:t>(kWh/m³/year)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Pro - 1980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8504156916825624"/>
                  <c:y val="3.471081896933166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IL"/>
                </a:p>
              </c:txPr>
            </c:trendlineLbl>
          </c:trendline>
          <c:xVal>
            <c:numRef>
              <c:f>'Energy with avg - semi and deta'!$H$53:$K$53</c:f>
              <c:numCache>
                <c:formatCode>General</c:formatCode>
                <c:ptCount val="4"/>
                <c:pt idx="0">
                  <c:v>0.4</c:v>
                </c:pt>
                <c:pt idx="1">
                  <c:v>0.53</c:v>
                </c:pt>
                <c:pt idx="2">
                  <c:v>0.64</c:v>
                </c:pt>
                <c:pt idx="3">
                  <c:v>0.84499999999999997</c:v>
                </c:pt>
              </c:numCache>
            </c:numRef>
          </c:xVal>
          <c:yVal>
            <c:numRef>
              <c:f>'Energy with avg - semi and deta'!$H$44:$K$44</c:f>
              <c:numCache>
                <c:formatCode>General</c:formatCode>
                <c:ptCount val="4"/>
                <c:pt idx="0">
                  <c:v>20.5</c:v>
                </c:pt>
                <c:pt idx="1">
                  <c:v>9.5</c:v>
                </c:pt>
                <c:pt idx="2">
                  <c:v>26.25</c:v>
                </c:pt>
                <c:pt idx="3">
                  <c:v>25.7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A2-467E-B5BD-501325D81A91}"/>
            </c:ext>
          </c:extLst>
        </c:ser>
        <c:ser>
          <c:idx val="1"/>
          <c:order val="1"/>
          <c:tx>
            <c:v>1980 - 2004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411368824853414"/>
                  <c:y val="-3.10181315817936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IL"/>
                </a:p>
              </c:txPr>
            </c:trendlineLbl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'Energy with avg - semi and deta'!$H$55:$K$55</c:f>
              <c:numCache>
                <c:formatCode>General</c:formatCode>
                <c:ptCount val="4"/>
                <c:pt idx="0">
                  <c:v>0.38</c:v>
                </c:pt>
                <c:pt idx="1">
                  <c:v>0.56000000000000005</c:v>
                </c:pt>
                <c:pt idx="2">
                  <c:v>0.69</c:v>
                </c:pt>
                <c:pt idx="3">
                  <c:v>0.99</c:v>
                </c:pt>
              </c:numCache>
            </c:numRef>
          </c:xVal>
          <c:yVal>
            <c:numRef>
              <c:f>'Energy with avg - semi and deta'!$H$46:$K$46</c:f>
              <c:numCache>
                <c:formatCode>General</c:formatCode>
                <c:ptCount val="4"/>
                <c:pt idx="0">
                  <c:v>30.35</c:v>
                </c:pt>
                <c:pt idx="1">
                  <c:v>21.85</c:v>
                </c:pt>
                <c:pt idx="2">
                  <c:v>17.5</c:v>
                </c:pt>
                <c:pt idx="3">
                  <c:v>33.15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7A2-467E-B5BD-501325D81A91}"/>
            </c:ext>
          </c:extLst>
        </c:ser>
        <c:ser>
          <c:idx val="2"/>
          <c:order val="2"/>
          <c:tx>
            <c:v>Post - 2004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8356308148963821"/>
                  <c:y val="3.1263212751103725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IL"/>
                </a:p>
              </c:txPr>
            </c:trendlineLbl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'Energy with avg - semi and deta'!$H$57:$K$57</c:f>
              <c:numCache>
                <c:formatCode>General</c:formatCode>
                <c:ptCount val="4"/>
                <c:pt idx="0">
                  <c:v>0.42</c:v>
                </c:pt>
                <c:pt idx="1">
                  <c:v>0.5</c:v>
                </c:pt>
                <c:pt idx="2">
                  <c:v>0.66</c:v>
                </c:pt>
                <c:pt idx="3">
                  <c:v>0.85000000000000009</c:v>
                </c:pt>
              </c:numCache>
            </c:numRef>
          </c:xVal>
          <c:yVal>
            <c:numRef>
              <c:f>'Energy with avg - semi and deta'!$H$48:$K$48</c:f>
              <c:numCache>
                <c:formatCode>General</c:formatCode>
                <c:ptCount val="4"/>
                <c:pt idx="0">
                  <c:v>15.05</c:v>
                </c:pt>
                <c:pt idx="1">
                  <c:v>6.8</c:v>
                </c:pt>
                <c:pt idx="2">
                  <c:v>15.2</c:v>
                </c:pt>
                <c:pt idx="3">
                  <c:v>19.075000000000003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7A2-467E-B5BD-501325D81A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2995824"/>
        <c:axId val="1754551856"/>
      </c:scatterChart>
      <c:valAx>
        <c:axId val="2002995824"/>
        <c:scaling>
          <c:orientation val="minMax"/>
          <c:min val="0.3000000000000000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Surface</a:t>
                </a:r>
                <a:r>
                  <a:rPr lang="en-US" sz="1200" b="1" baseline="0"/>
                  <a:t> to Volume Ratio (S/V) m¯¹</a:t>
                </a:r>
                <a:endParaRPr lang="en-US" sz="12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1754551856"/>
        <c:crosses val="autoZero"/>
        <c:crossBetween val="midCat"/>
      </c:valAx>
      <c:valAx>
        <c:axId val="175455185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Natural Gas</a:t>
                </a:r>
                <a:r>
                  <a:rPr lang="en-US" sz="1200" b="1" baseline="0"/>
                  <a:t> </a:t>
                </a:r>
                <a:r>
                  <a:rPr lang="en-US" sz="1200" b="1"/>
                  <a:t>Energy Consumption </a:t>
                </a:r>
              </a:p>
              <a:p>
                <a:pPr>
                  <a:defRPr sz="1200" b="1"/>
                </a:pPr>
                <a:r>
                  <a:rPr lang="en-US" sz="1200" b="1"/>
                  <a:t>(kWh/m³/year)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2002995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ayout>
        <c:manualLayout>
          <c:xMode val="edge"/>
          <c:yMode val="edge"/>
          <c:x val="0.34203593036243429"/>
          <c:y val="0.91922055830326144"/>
          <c:w val="0.40818903347587071"/>
          <c:h val="5.96999253796611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>
                <a:effectLst/>
              </a:rPr>
              <a:t>Energy consumption intensity - Natural gas</a:t>
            </a:r>
            <a:endParaRPr lang="en-IL" sz="1200">
              <a:effectLst/>
            </a:endParaRPr>
          </a:p>
          <a:p>
            <a:pPr>
              <a:defRPr/>
            </a:pPr>
            <a:r>
              <a:rPr lang="en-US" sz="1600" b="1" i="0" baseline="0">
                <a:effectLst/>
              </a:rPr>
              <a:t>(kWh/m³/year)</a:t>
            </a:r>
            <a:endParaRPr lang="en-IL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'Energy with avg - semi and deta'!$N$44</c:f>
              <c:strCache>
                <c:ptCount val="1"/>
                <c:pt idx="0">
                  <c:v>Pre - 1980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'Energy with avg - semi and deta'!$O$43:$S$43</c:f>
              <c:strCache>
                <c:ptCount val="5"/>
                <c:pt idx="0">
                  <c:v>Condominium more than 5 stories</c:v>
                </c:pt>
                <c:pt idx="1">
                  <c:v>Condominium less than 5 stories</c:v>
                </c:pt>
                <c:pt idx="2">
                  <c:v>Raw house</c:v>
                </c:pt>
                <c:pt idx="3">
                  <c:v>Semi - Detached house</c:v>
                </c:pt>
                <c:pt idx="4">
                  <c:v>Single - Detached house</c:v>
                </c:pt>
              </c:strCache>
            </c:strRef>
          </c:cat>
          <c:val>
            <c:numRef>
              <c:f>'Energy with avg - semi and deta'!$O$44:$S$44</c:f>
              <c:numCache>
                <c:formatCode>General</c:formatCode>
                <c:ptCount val="5"/>
                <c:pt idx="0">
                  <c:v>20.5</c:v>
                </c:pt>
                <c:pt idx="1">
                  <c:v>9.5</c:v>
                </c:pt>
                <c:pt idx="2">
                  <c:v>26.25</c:v>
                </c:pt>
                <c:pt idx="3">
                  <c:v>17.5</c:v>
                </c:pt>
                <c:pt idx="4">
                  <c:v>36.549999999999997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DF-4E24-9D4E-AEA513A2C560}"/>
            </c:ext>
          </c:extLst>
        </c:ser>
        <c:ser>
          <c:idx val="1"/>
          <c:order val="1"/>
          <c:tx>
            <c:strRef>
              <c:f>'Energy with avg - semi and deta'!$N$45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'Energy with avg - semi and deta'!$O$43:$S$43</c:f>
              <c:strCache>
                <c:ptCount val="5"/>
                <c:pt idx="0">
                  <c:v>Condominium more than 5 stories</c:v>
                </c:pt>
                <c:pt idx="1">
                  <c:v>Condominium less than 5 stories</c:v>
                </c:pt>
                <c:pt idx="2">
                  <c:v>Raw house</c:v>
                </c:pt>
                <c:pt idx="3">
                  <c:v>Semi - Detached house</c:v>
                </c:pt>
                <c:pt idx="4">
                  <c:v>Single - Detached house</c:v>
                </c:pt>
              </c:strCache>
            </c:strRef>
          </c:cat>
          <c:val>
            <c:numRef>
              <c:f>'Energy with avg - semi and deta'!$O$45:$S$45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1-ABDF-4E24-9D4E-AEA513A2C560}"/>
            </c:ext>
          </c:extLst>
        </c:ser>
        <c:ser>
          <c:idx val="2"/>
          <c:order val="2"/>
          <c:tx>
            <c:strRef>
              <c:f>'Energy with avg - semi and deta'!$N$46</c:f>
              <c:strCache>
                <c:ptCount val="1"/>
                <c:pt idx="0">
                  <c:v>1980 - 2004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'Energy with avg - semi and deta'!$O$43:$S$43</c:f>
              <c:strCache>
                <c:ptCount val="5"/>
                <c:pt idx="0">
                  <c:v>Condominium more than 5 stories</c:v>
                </c:pt>
                <c:pt idx="1">
                  <c:v>Condominium less than 5 stories</c:v>
                </c:pt>
                <c:pt idx="2">
                  <c:v>Raw house</c:v>
                </c:pt>
                <c:pt idx="3">
                  <c:v>Semi - Detached house</c:v>
                </c:pt>
                <c:pt idx="4">
                  <c:v>Single - Detached house</c:v>
                </c:pt>
              </c:strCache>
            </c:strRef>
          </c:cat>
          <c:val>
            <c:numRef>
              <c:f>'Energy with avg - semi and deta'!$O$46:$S$46</c:f>
              <c:numCache>
                <c:formatCode>General</c:formatCode>
                <c:ptCount val="5"/>
                <c:pt idx="0">
                  <c:v>30.35</c:v>
                </c:pt>
                <c:pt idx="1">
                  <c:v>21.85</c:v>
                </c:pt>
                <c:pt idx="2">
                  <c:v>17.5</c:v>
                </c:pt>
                <c:pt idx="3">
                  <c:v>37.25</c:v>
                </c:pt>
                <c:pt idx="4">
                  <c:v>29.05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DF-4E24-9D4E-AEA513A2C560}"/>
            </c:ext>
          </c:extLst>
        </c:ser>
        <c:ser>
          <c:idx val="3"/>
          <c:order val="3"/>
          <c:tx>
            <c:strRef>
              <c:f>'Energy with avg - semi and deta'!$N$47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'Energy with avg - semi and deta'!$O$43:$S$43</c:f>
              <c:strCache>
                <c:ptCount val="5"/>
                <c:pt idx="0">
                  <c:v>Condominium more than 5 stories</c:v>
                </c:pt>
                <c:pt idx="1">
                  <c:v>Condominium less than 5 stories</c:v>
                </c:pt>
                <c:pt idx="2">
                  <c:v>Raw house</c:v>
                </c:pt>
                <c:pt idx="3">
                  <c:v>Semi - Detached house</c:v>
                </c:pt>
                <c:pt idx="4">
                  <c:v>Single - Detached house</c:v>
                </c:pt>
              </c:strCache>
            </c:strRef>
          </c:cat>
          <c:val>
            <c:numRef>
              <c:f>'Energy with avg - semi and deta'!$O$47:$S$47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3-ABDF-4E24-9D4E-AEA513A2C560}"/>
            </c:ext>
          </c:extLst>
        </c:ser>
        <c:ser>
          <c:idx val="4"/>
          <c:order val="4"/>
          <c:tx>
            <c:strRef>
              <c:f>'Energy with avg - semi and deta'!$N$48</c:f>
              <c:strCache>
                <c:ptCount val="1"/>
                <c:pt idx="0">
                  <c:v>post - 2004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'Energy with avg - semi and deta'!$O$43:$S$43</c:f>
              <c:strCache>
                <c:ptCount val="5"/>
                <c:pt idx="0">
                  <c:v>Condominium more than 5 stories</c:v>
                </c:pt>
                <c:pt idx="1">
                  <c:v>Condominium less than 5 stories</c:v>
                </c:pt>
                <c:pt idx="2">
                  <c:v>Raw house</c:v>
                </c:pt>
                <c:pt idx="3">
                  <c:v>Semi - Detached house</c:v>
                </c:pt>
                <c:pt idx="4">
                  <c:v>Single - Detached house</c:v>
                </c:pt>
              </c:strCache>
            </c:strRef>
          </c:cat>
          <c:val>
            <c:numRef>
              <c:f>'Energy with avg - semi and deta'!$O$48:$S$48</c:f>
              <c:numCache>
                <c:formatCode>General</c:formatCode>
                <c:ptCount val="5"/>
                <c:pt idx="0">
                  <c:v>15.05</c:v>
                </c:pt>
                <c:pt idx="1">
                  <c:v>6.8</c:v>
                </c:pt>
                <c:pt idx="2">
                  <c:v>15.2</c:v>
                </c:pt>
                <c:pt idx="3">
                  <c:v>16.600000000000001</c:v>
                </c:pt>
                <c:pt idx="4">
                  <c:v>21.55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BDF-4E24-9D4E-AEA513A2C56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81173136"/>
        <c:axId val="281167312"/>
      </c:barChart>
      <c:catAx>
        <c:axId val="2811731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Archetypes</a:t>
                </a:r>
                <a:r>
                  <a:rPr lang="en-US" sz="1100" b="1" baseline="0"/>
                  <a:t> of buildings </a:t>
                </a:r>
                <a:endParaRPr lang="en-US" sz="11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281167312"/>
        <c:crosses val="autoZero"/>
        <c:auto val="1"/>
        <c:lblAlgn val="ctr"/>
        <c:lblOffset val="100"/>
        <c:noMultiLvlLbl val="0"/>
      </c:catAx>
      <c:valAx>
        <c:axId val="281167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Natural Gas Energy Consumption </a:t>
                </a:r>
                <a:endParaRPr lang="en-IL" sz="1200" b="1"/>
              </a:p>
              <a:p>
                <a:pPr>
                  <a:defRPr/>
                </a:pPr>
                <a:r>
                  <a:rPr lang="en-US" sz="1200" b="1"/>
                  <a:t>(kWh/m³/year)</a:t>
                </a:r>
                <a:endParaRPr lang="en-IL" sz="12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281173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5537554151944545"/>
          <c:y val="0.93384845439868946"/>
          <c:w val="0.37505234030168721"/>
          <c:h val="5.14403805811447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Energy consumption intensity - Electricity</a:t>
            </a:r>
            <a:endParaRPr lang="en-IL">
              <a:effectLst/>
            </a:endParaRPr>
          </a:p>
          <a:p>
            <a:pPr>
              <a:defRPr/>
            </a:pPr>
            <a:r>
              <a:rPr lang="en-US" sz="1800" b="1" i="0" baseline="0">
                <a:effectLst/>
              </a:rPr>
              <a:t>(kWh/m³/year)</a:t>
            </a:r>
            <a:endParaRPr lang="en-IL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'Energy with avg - semi and deta'!$G$17</c:f>
              <c:strCache>
                <c:ptCount val="1"/>
                <c:pt idx="0">
                  <c:v>Pre - 1980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'Energy with avg - semi and deta'!$H$12:$L$12</c:f>
              <c:strCache>
                <c:ptCount val="5"/>
                <c:pt idx="0">
                  <c:v>Condominium more than 5 stories</c:v>
                </c:pt>
                <c:pt idx="1">
                  <c:v>Condominium less than 5 stories</c:v>
                </c:pt>
                <c:pt idx="2">
                  <c:v>Raw house</c:v>
                </c:pt>
                <c:pt idx="3">
                  <c:v>Semi- Detached house</c:v>
                </c:pt>
                <c:pt idx="4">
                  <c:v>Single- Detached house</c:v>
                </c:pt>
              </c:strCache>
            </c:strRef>
          </c:cat>
          <c:val>
            <c:numRef>
              <c:f>'Energy with avg - semi and deta'!$H$17:$L$17</c:f>
              <c:numCache>
                <c:formatCode>General</c:formatCode>
                <c:ptCount val="5"/>
                <c:pt idx="0">
                  <c:v>20.5</c:v>
                </c:pt>
                <c:pt idx="1">
                  <c:v>28</c:v>
                </c:pt>
                <c:pt idx="2">
                  <c:v>33.35</c:v>
                </c:pt>
                <c:pt idx="3">
                  <c:v>37.5</c:v>
                </c:pt>
                <c:pt idx="4">
                  <c:v>46.15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DE-43C4-8F6E-F01827850C6E}"/>
            </c:ext>
          </c:extLst>
        </c:ser>
        <c:ser>
          <c:idx val="2"/>
          <c:order val="2"/>
          <c:tx>
            <c:strRef>
              <c:f>'Energy with avg - semi and deta'!$G$19</c:f>
              <c:strCache>
                <c:ptCount val="1"/>
                <c:pt idx="0">
                  <c:v>1980 - 2004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'Energy with avg - semi and deta'!$H$12:$L$12</c:f>
              <c:strCache>
                <c:ptCount val="5"/>
                <c:pt idx="0">
                  <c:v>Condominium more than 5 stories</c:v>
                </c:pt>
                <c:pt idx="1">
                  <c:v>Condominium less than 5 stories</c:v>
                </c:pt>
                <c:pt idx="2">
                  <c:v>Raw house</c:v>
                </c:pt>
                <c:pt idx="3">
                  <c:v>Semi- Detached house</c:v>
                </c:pt>
                <c:pt idx="4">
                  <c:v>Single- Detached house</c:v>
                </c:pt>
              </c:strCache>
            </c:strRef>
          </c:cat>
          <c:val>
            <c:numRef>
              <c:f>'Energy with avg - semi and deta'!$H$19:$L$19</c:f>
              <c:numCache>
                <c:formatCode>General</c:formatCode>
                <c:ptCount val="5"/>
                <c:pt idx="0">
                  <c:v>28.9</c:v>
                </c:pt>
                <c:pt idx="1">
                  <c:v>23.55</c:v>
                </c:pt>
                <c:pt idx="2">
                  <c:v>25.6</c:v>
                </c:pt>
                <c:pt idx="3">
                  <c:v>31.75</c:v>
                </c:pt>
                <c:pt idx="4">
                  <c:v>36.85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DE-43C4-8F6E-F01827850C6E}"/>
            </c:ext>
          </c:extLst>
        </c:ser>
        <c:ser>
          <c:idx val="4"/>
          <c:order val="4"/>
          <c:tx>
            <c:strRef>
              <c:f>'Energy with avg - semi and deta'!$G$21</c:f>
              <c:strCache>
                <c:ptCount val="1"/>
                <c:pt idx="0">
                  <c:v>post - 2004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'Energy with avg - semi and deta'!$H$12:$L$12</c:f>
              <c:strCache>
                <c:ptCount val="5"/>
                <c:pt idx="0">
                  <c:v>Condominium more than 5 stories</c:v>
                </c:pt>
                <c:pt idx="1">
                  <c:v>Condominium less than 5 stories</c:v>
                </c:pt>
                <c:pt idx="2">
                  <c:v>Raw house</c:v>
                </c:pt>
                <c:pt idx="3">
                  <c:v>Semi- Detached house</c:v>
                </c:pt>
                <c:pt idx="4">
                  <c:v>Single- Detached house</c:v>
                </c:pt>
              </c:strCache>
            </c:strRef>
          </c:cat>
          <c:val>
            <c:numRef>
              <c:f>'Energy with avg - semi and deta'!$H$21:$L$21</c:f>
              <c:numCache>
                <c:formatCode>General</c:formatCode>
                <c:ptCount val="5"/>
                <c:pt idx="0">
                  <c:v>17.149999999999999</c:v>
                </c:pt>
                <c:pt idx="1">
                  <c:v>10.5</c:v>
                </c:pt>
                <c:pt idx="2">
                  <c:v>32.299999999999997</c:v>
                </c:pt>
                <c:pt idx="3">
                  <c:v>27.5</c:v>
                </c:pt>
                <c:pt idx="4">
                  <c:v>17.55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FDE-43C4-8F6E-F01827850C6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75854863"/>
        <c:axId val="875854447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'Energy with avg - semi and deta'!$G$18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IL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'Energy with avg - semi and deta'!$H$12:$L$12</c15:sqref>
                        </c15:formulaRef>
                      </c:ext>
                    </c:extLst>
                    <c:strCache>
                      <c:ptCount val="5"/>
                      <c:pt idx="0">
                        <c:v>Condominium more than 5 stories</c:v>
                      </c:pt>
                      <c:pt idx="1">
                        <c:v>Condominium less than 5 stories</c:v>
                      </c:pt>
                      <c:pt idx="2">
                        <c:v>Raw house</c:v>
                      </c:pt>
                      <c:pt idx="3">
                        <c:v>Semi- Detached house</c:v>
                      </c:pt>
                      <c:pt idx="4">
                        <c:v>Single- Detached house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'Energy with avg - semi and deta'!$H$18:$L$18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AFDE-43C4-8F6E-F01827850C6E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'Energy with avg - semi and deta'!$G$20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IL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'Energy with avg - semi and deta'!$H$12:$L$12</c15:sqref>
                        </c15:formulaRef>
                      </c:ext>
                    </c:extLst>
                    <c:strCache>
                      <c:ptCount val="5"/>
                      <c:pt idx="0">
                        <c:v>Condominium more than 5 stories</c:v>
                      </c:pt>
                      <c:pt idx="1">
                        <c:v>Condominium less than 5 stories</c:v>
                      </c:pt>
                      <c:pt idx="2">
                        <c:v>Raw house</c:v>
                      </c:pt>
                      <c:pt idx="3">
                        <c:v>Semi- Detached house</c:v>
                      </c:pt>
                      <c:pt idx="4">
                        <c:v>Single- Detached house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'Energy with avg - semi and deta'!$H$20:$L$20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FDE-43C4-8F6E-F01827850C6E}"/>
                  </c:ext>
                </c:extLst>
              </c15:ser>
            </c15:filteredBarSeries>
          </c:ext>
        </c:extLst>
      </c:barChart>
      <c:catAx>
        <c:axId val="87585486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</a:rPr>
                  <a:t>Archetypes of building</a:t>
                </a:r>
                <a:endParaRPr lang="en-IL" sz="8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875854447"/>
        <c:crosses val="autoZero"/>
        <c:auto val="1"/>
        <c:lblAlgn val="ctr"/>
        <c:lblOffset val="100"/>
        <c:noMultiLvlLbl val="0"/>
      </c:catAx>
      <c:valAx>
        <c:axId val="875854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</a:rPr>
                  <a:t>Electricity Energy Consumption </a:t>
                </a:r>
                <a:endParaRPr lang="en-IL" sz="800">
                  <a:effectLst/>
                </a:endParaRPr>
              </a:p>
              <a:p>
                <a:pPr>
                  <a:defRPr/>
                </a:pPr>
                <a:r>
                  <a:rPr lang="en-US" sz="1400" b="1" i="0" baseline="0">
                    <a:effectLst/>
                  </a:rPr>
                  <a:t>(kWh/m³/year)</a:t>
                </a:r>
                <a:endParaRPr lang="en-IL" sz="8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8758548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/>
              <a:t>Comparison between data calculated and Database</a:t>
            </a:r>
          </a:p>
          <a:p>
            <a:pPr>
              <a:defRPr/>
            </a:pPr>
            <a:r>
              <a:rPr lang="en-US" sz="1400" b="0" i="0" u="none" strike="noStrike" baseline="0"/>
              <a:t>Natural Gas (kWh/m²/year)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'Energy with avg - semi and deta'!$F$104</c:f>
              <c:strCache>
                <c:ptCount val="1"/>
                <c:pt idx="0">
                  <c:v>Database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'Energy with avg - semi and deta'!$G$102:$J$102</c:f>
              <c:strCache>
                <c:ptCount val="4"/>
                <c:pt idx="0">
                  <c:v>Pre - 1980</c:v>
                </c:pt>
                <c:pt idx="1">
                  <c:v>1980 - 2004</c:v>
                </c:pt>
                <c:pt idx="2">
                  <c:v>Post - 2004</c:v>
                </c:pt>
                <c:pt idx="3">
                  <c:v>total</c:v>
                </c:pt>
              </c:strCache>
            </c:strRef>
          </c:cat>
          <c:val>
            <c:numRef>
              <c:f>'Energy with avg - semi and deta'!$G$104:$J$104</c:f>
              <c:numCache>
                <c:formatCode>0.00</c:formatCode>
                <c:ptCount val="4"/>
                <c:pt idx="0">
                  <c:v>123.61109999999999</c:v>
                </c:pt>
                <c:pt idx="1">
                  <c:v>104.16670000000001</c:v>
                </c:pt>
                <c:pt idx="2">
                  <c:v>91.666650000000004</c:v>
                </c:pt>
                <c:pt idx="3">
                  <c:v>106.48148333333334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47-469F-AF6D-8736CB50D304}"/>
            </c:ext>
          </c:extLst>
        </c:ser>
        <c:ser>
          <c:idx val="2"/>
          <c:order val="2"/>
          <c:tx>
            <c:strRef>
              <c:f>'Energy with avg - semi and deta'!$F$105</c:f>
              <c:strCache>
                <c:ptCount val="1"/>
                <c:pt idx="0">
                  <c:v>Calculated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'Energy with avg - semi and deta'!$G$102:$J$102</c:f>
              <c:strCache>
                <c:ptCount val="4"/>
                <c:pt idx="0">
                  <c:v>Pre - 1980</c:v>
                </c:pt>
                <c:pt idx="1">
                  <c:v>1980 - 2004</c:v>
                </c:pt>
                <c:pt idx="2">
                  <c:v>Post - 2004</c:v>
                </c:pt>
                <c:pt idx="3">
                  <c:v>total</c:v>
                </c:pt>
              </c:strCache>
            </c:strRef>
          </c:cat>
          <c:val>
            <c:numRef>
              <c:f>'Energy with avg - semi and deta'!$G$105:$J$105</c:f>
              <c:numCache>
                <c:formatCode>0.00</c:formatCode>
                <c:ptCount val="4"/>
                <c:pt idx="0">
                  <c:v>105.02</c:v>
                </c:pt>
                <c:pt idx="1">
                  <c:v>129.47999999999999</c:v>
                </c:pt>
                <c:pt idx="2">
                  <c:v>71.567999999999998</c:v>
                </c:pt>
                <c:pt idx="3">
                  <c:v>102.02266666666667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47-469F-AF6D-8736CB50D30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87234863"/>
        <c:axId val="887236527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'Energy with avg - semi and deta'!$F$103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IL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'Energy with avg - semi and deta'!$G$102:$J$102</c15:sqref>
                        </c15:formulaRef>
                      </c:ext>
                    </c:extLst>
                    <c:strCache>
                      <c:ptCount val="4"/>
                      <c:pt idx="0">
                        <c:v>Pre - 1980</c:v>
                      </c:pt>
                      <c:pt idx="1">
                        <c:v>1980 - 2004</c:v>
                      </c:pt>
                      <c:pt idx="2">
                        <c:v>Post - 2004</c:v>
                      </c:pt>
                      <c:pt idx="3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'Energy with avg - semi and deta'!$G$103:$J$103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0947-469F-AF6D-8736CB50D304}"/>
                  </c:ext>
                </c:extLst>
              </c15:ser>
            </c15:filteredBarSeries>
          </c:ext>
        </c:extLst>
      </c:barChart>
      <c:catAx>
        <c:axId val="88723486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Period of Construction</a:t>
                </a:r>
              </a:p>
            </c:rich>
          </c:tx>
          <c:layout>
            <c:manualLayout>
              <c:xMode val="edge"/>
              <c:yMode val="edge"/>
              <c:x val="0.40859737225171761"/>
              <c:y val="0.79960315684683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887236527"/>
        <c:crosses val="autoZero"/>
        <c:auto val="1"/>
        <c:lblAlgn val="ctr"/>
        <c:lblOffset val="100"/>
        <c:noMultiLvlLbl val="0"/>
      </c:catAx>
      <c:valAx>
        <c:axId val="887236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Natural Gas energy consumption </a:t>
                </a:r>
              </a:p>
              <a:p>
                <a:pPr>
                  <a:defRPr/>
                </a:pPr>
                <a:r>
                  <a:rPr lang="en-US"/>
                  <a:t>(kWh/m²/year)</a:t>
                </a:r>
              </a:p>
            </c:rich>
          </c:tx>
          <c:layout>
            <c:manualLayout>
              <c:xMode val="edge"/>
              <c:yMode val="edge"/>
              <c:x val="3.1083423056957868E-2"/>
              <c:y val="0.196304554747065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8872348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9434650037827546"/>
          <c:y val="0.87782056289011778"/>
          <c:w val="0.26016387984610834"/>
          <c:h val="6.74714650236984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Comparison between data calculated and Database</a:t>
            </a:r>
            <a:endParaRPr lang="en-IL" sz="1100">
              <a:effectLst/>
            </a:endParaRPr>
          </a:p>
          <a:p>
            <a:pPr>
              <a:defRPr/>
            </a:pPr>
            <a:r>
              <a:rPr lang="en-US" sz="1400" b="0" i="0" baseline="0">
                <a:effectLst/>
              </a:rPr>
              <a:t>Elecrticity (kWh/m²/year)</a:t>
            </a:r>
            <a:endParaRPr lang="en-IL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'Energy with avg - semi and deta'!$E$141</c:f>
              <c:strCache>
                <c:ptCount val="1"/>
                <c:pt idx="0">
                  <c:v>Database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'Energy with avg - semi and deta'!$F$140:$I$140</c:f>
              <c:strCache>
                <c:ptCount val="4"/>
                <c:pt idx="0">
                  <c:v>Pre - 1980</c:v>
                </c:pt>
                <c:pt idx="1">
                  <c:v>1980 - 2004</c:v>
                </c:pt>
                <c:pt idx="2">
                  <c:v>Post - 2004</c:v>
                </c:pt>
                <c:pt idx="3">
                  <c:v>total</c:v>
                </c:pt>
              </c:strCache>
            </c:strRef>
          </c:cat>
          <c:val>
            <c:numRef>
              <c:f>'Energy with avg - semi and deta'!$F$141:$I$141</c:f>
              <c:numCache>
                <c:formatCode>General</c:formatCode>
                <c:ptCount val="4"/>
                <c:pt idx="0">
                  <c:v>71.5</c:v>
                </c:pt>
                <c:pt idx="1">
                  <c:v>79.099999999999994</c:v>
                </c:pt>
                <c:pt idx="2">
                  <c:v>88.8</c:v>
                </c:pt>
                <c:pt idx="3">
                  <c:v>79.8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A4-4632-AB1B-23E7D3A85F9B}"/>
            </c:ext>
          </c:extLst>
        </c:ser>
        <c:ser>
          <c:idx val="1"/>
          <c:order val="1"/>
          <c:tx>
            <c:strRef>
              <c:f>'Energy with avg - semi and deta'!$E$142</c:f>
              <c:strCache>
                <c:ptCount val="1"/>
                <c:pt idx="0">
                  <c:v>Calculated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'Energy with avg - semi and deta'!$F$140:$I$140</c:f>
              <c:strCache>
                <c:ptCount val="4"/>
                <c:pt idx="0">
                  <c:v>Pre - 1980</c:v>
                </c:pt>
                <c:pt idx="1">
                  <c:v>1980 - 2004</c:v>
                </c:pt>
                <c:pt idx="2">
                  <c:v>Post - 2004</c:v>
                </c:pt>
                <c:pt idx="3">
                  <c:v>total</c:v>
                </c:pt>
              </c:strCache>
            </c:strRef>
          </c:cat>
          <c:val>
            <c:numRef>
              <c:f>'Energy with avg - semi and deta'!$F$142:$I$142</c:f>
              <c:numCache>
                <c:formatCode>General</c:formatCode>
                <c:ptCount val="4"/>
                <c:pt idx="0">
                  <c:v>157.58000000000001</c:v>
                </c:pt>
                <c:pt idx="1">
                  <c:v>139.63999999999999</c:v>
                </c:pt>
                <c:pt idx="2">
                  <c:v>99.96</c:v>
                </c:pt>
                <c:pt idx="3" formatCode="0.00">
                  <c:v>132.39333333333335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A4-4632-AB1B-23E7D3A85F9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015192623"/>
        <c:axId val="1015188463"/>
      </c:barChart>
      <c:catAx>
        <c:axId val="10151926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Period of Construction</a:t>
                </a:r>
                <a:endParaRPr lang="en-IL" sz="7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1015188463"/>
        <c:crosses val="autoZero"/>
        <c:auto val="1"/>
        <c:lblAlgn val="ctr"/>
        <c:lblOffset val="100"/>
        <c:noMultiLvlLbl val="0"/>
      </c:catAx>
      <c:valAx>
        <c:axId val="1015188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Electricity energy consumption </a:t>
                </a:r>
                <a:endParaRPr lang="en-IL" sz="700">
                  <a:effectLst/>
                </a:endParaRPr>
              </a:p>
              <a:p>
                <a:pPr>
                  <a:defRPr/>
                </a:pPr>
                <a:r>
                  <a:rPr lang="en-US" sz="1200" b="0" i="0" baseline="0">
                    <a:effectLst/>
                  </a:rPr>
                  <a:t>(kWh/m²/year)</a:t>
                </a:r>
                <a:endParaRPr lang="en-IL" sz="7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1015192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Comparison between data calculated and Database</a:t>
            </a:r>
            <a:endParaRPr lang="en-IL" sz="1100">
              <a:effectLst/>
            </a:endParaRPr>
          </a:p>
          <a:p>
            <a:pPr>
              <a:defRPr/>
            </a:pPr>
            <a:r>
              <a:rPr lang="en-US" sz="1400" b="0" i="0" baseline="0">
                <a:effectLst/>
              </a:rPr>
              <a:t>Total consumption (kWh/m²/year)</a:t>
            </a:r>
            <a:endParaRPr lang="en-IL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'Energy with avg - semi and deta'!$D$184</c:f>
              <c:strCache>
                <c:ptCount val="1"/>
                <c:pt idx="0">
                  <c:v>Database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'Energy with avg - semi and deta'!$E$183:$G$183</c:f>
              <c:strCache>
                <c:ptCount val="3"/>
                <c:pt idx="0">
                  <c:v>Pre - 1980</c:v>
                </c:pt>
                <c:pt idx="1">
                  <c:v>1980 - 2004</c:v>
                </c:pt>
                <c:pt idx="2">
                  <c:v>Post - 2004</c:v>
                </c:pt>
              </c:strCache>
            </c:strRef>
          </c:cat>
          <c:val>
            <c:numRef>
              <c:f>'Energy with avg - semi and deta'!$E$184:$G$184</c:f>
              <c:numCache>
                <c:formatCode>0.00</c:formatCode>
                <c:ptCount val="3"/>
                <c:pt idx="0">
                  <c:v>157.58000000000001</c:v>
                </c:pt>
                <c:pt idx="1">
                  <c:v>139.63999999999999</c:v>
                </c:pt>
                <c:pt idx="2">
                  <c:v>99.96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DF-481F-9495-A2ED18BDF6F9}"/>
            </c:ext>
          </c:extLst>
        </c:ser>
        <c:ser>
          <c:idx val="1"/>
          <c:order val="1"/>
          <c:tx>
            <c:strRef>
              <c:f>'Energy with avg - semi and deta'!$D$185</c:f>
              <c:strCache>
                <c:ptCount val="1"/>
                <c:pt idx="0">
                  <c:v>Calculated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'Energy with avg - semi and deta'!$E$183:$G$183</c:f>
              <c:strCache>
                <c:ptCount val="3"/>
                <c:pt idx="0">
                  <c:v>Pre - 1980</c:v>
                </c:pt>
                <c:pt idx="1">
                  <c:v>1980 - 2004</c:v>
                </c:pt>
                <c:pt idx="2">
                  <c:v>Post - 2004</c:v>
                </c:pt>
              </c:strCache>
            </c:strRef>
          </c:cat>
          <c:val>
            <c:numRef>
              <c:f>'Energy with avg - semi and deta'!$E$185:$G$185</c:f>
              <c:numCache>
                <c:formatCode>0.00</c:formatCode>
                <c:ptCount val="3"/>
                <c:pt idx="0">
                  <c:v>131.30000000000001</c:v>
                </c:pt>
                <c:pt idx="1">
                  <c:v>134.56</c:v>
                </c:pt>
                <c:pt idx="2">
                  <c:v>85.763999999999996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DF-481F-9495-A2ED18BDF6F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50655327"/>
        <c:axId val="1150638271"/>
      </c:barChart>
      <c:catAx>
        <c:axId val="115065532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Period of Construction</a:t>
                </a:r>
                <a:endParaRPr lang="en-IL" sz="7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1150638271"/>
        <c:crosses val="autoZero"/>
        <c:auto val="1"/>
        <c:lblAlgn val="ctr"/>
        <c:lblOffset val="100"/>
        <c:noMultiLvlLbl val="0"/>
      </c:catAx>
      <c:valAx>
        <c:axId val="1150638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Total energy consumption </a:t>
                </a:r>
                <a:endParaRPr lang="en-IL" sz="700">
                  <a:effectLst/>
                </a:endParaRPr>
              </a:p>
              <a:p>
                <a:pPr>
                  <a:defRPr/>
                </a:pPr>
                <a:r>
                  <a:rPr lang="en-US" sz="1200" b="0" i="0" baseline="0">
                    <a:effectLst/>
                  </a:rPr>
                  <a:t>(kWh/m²/year)</a:t>
                </a:r>
                <a:endParaRPr lang="en-IL" sz="7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1150655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0416971680649399"/>
          <c:y val="0.9050262088878106"/>
          <c:w val="0.26037405156130022"/>
          <c:h val="6.49063250610179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/>
              <a:t>Comparison between data calculated and Database</a:t>
            </a:r>
          </a:p>
          <a:p>
            <a:pPr>
              <a:defRPr/>
            </a:pPr>
            <a:r>
              <a:rPr lang="en-US" sz="1400" b="0" i="0" u="none" strike="noStrike" baseline="0"/>
              <a:t>Natural Gas (kWh/m²/year)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'Energy with avg - semi and deta'!$F$104</c:f>
              <c:strCache>
                <c:ptCount val="1"/>
                <c:pt idx="0">
                  <c:v>Database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'Energy with avg - semi and deta'!$G$102:$J$102</c:f>
              <c:strCache>
                <c:ptCount val="4"/>
                <c:pt idx="0">
                  <c:v>Pre - 1980</c:v>
                </c:pt>
                <c:pt idx="1">
                  <c:v>1980 - 2004</c:v>
                </c:pt>
                <c:pt idx="2">
                  <c:v>Post - 2004</c:v>
                </c:pt>
                <c:pt idx="3">
                  <c:v>total</c:v>
                </c:pt>
              </c:strCache>
            </c:strRef>
          </c:cat>
          <c:val>
            <c:numRef>
              <c:f>'Energy with avg - semi and deta'!$G$104:$J$104</c:f>
              <c:numCache>
                <c:formatCode>0.00</c:formatCode>
                <c:ptCount val="4"/>
                <c:pt idx="0">
                  <c:v>123.61109999999999</c:v>
                </c:pt>
                <c:pt idx="1">
                  <c:v>104.16670000000001</c:v>
                </c:pt>
                <c:pt idx="2">
                  <c:v>91.666650000000004</c:v>
                </c:pt>
                <c:pt idx="3">
                  <c:v>106.48148333333334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D4-45FA-BC16-85438ED8154A}"/>
            </c:ext>
          </c:extLst>
        </c:ser>
        <c:ser>
          <c:idx val="2"/>
          <c:order val="2"/>
          <c:tx>
            <c:strRef>
              <c:f>'Energy with avg - semi and deta'!$F$105</c:f>
              <c:strCache>
                <c:ptCount val="1"/>
                <c:pt idx="0">
                  <c:v>Calculated</c:v>
                </c:pt>
              </c:strCache>
            </c:strRef>
          </c:tx>
          <c:spPr>
            <a:solidFill>
              <a:schemeClr val="accent1">
                <a:tint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'Energy with avg - semi and deta'!$G$102:$J$102</c:f>
              <c:strCache>
                <c:ptCount val="4"/>
                <c:pt idx="0">
                  <c:v>Pre - 1980</c:v>
                </c:pt>
                <c:pt idx="1">
                  <c:v>1980 - 2004</c:v>
                </c:pt>
                <c:pt idx="2">
                  <c:v>Post - 2004</c:v>
                </c:pt>
                <c:pt idx="3">
                  <c:v>total</c:v>
                </c:pt>
              </c:strCache>
            </c:strRef>
          </c:cat>
          <c:val>
            <c:numRef>
              <c:f>'Energy with avg - semi and deta'!$G$105:$J$105</c:f>
              <c:numCache>
                <c:formatCode>0.00</c:formatCode>
                <c:ptCount val="4"/>
                <c:pt idx="0">
                  <c:v>105.02</c:v>
                </c:pt>
                <c:pt idx="1">
                  <c:v>129.47999999999999</c:v>
                </c:pt>
                <c:pt idx="2">
                  <c:v>71.567999999999998</c:v>
                </c:pt>
                <c:pt idx="3">
                  <c:v>102.02266666666667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D4-45FA-BC16-85438ED8154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7234863"/>
        <c:axId val="887236527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'Energy with avg - semi and deta'!$F$103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6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IL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'Energy with avg - semi and deta'!$G$102:$J$102</c15:sqref>
                        </c15:formulaRef>
                      </c:ext>
                    </c:extLst>
                    <c:strCache>
                      <c:ptCount val="4"/>
                      <c:pt idx="0">
                        <c:v>Pre - 1980</c:v>
                      </c:pt>
                      <c:pt idx="1">
                        <c:v>1980 - 2004</c:v>
                      </c:pt>
                      <c:pt idx="2">
                        <c:v>Post - 2004</c:v>
                      </c:pt>
                      <c:pt idx="3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'Energy with avg - semi and deta'!$G$103:$J$103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92D4-45FA-BC16-85438ED8154A}"/>
                  </c:ext>
                </c:extLst>
              </c15:ser>
            </c15:filteredBarSeries>
          </c:ext>
        </c:extLst>
      </c:barChart>
      <c:catAx>
        <c:axId val="88723486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Period of Construction</a:t>
                </a:r>
              </a:p>
            </c:rich>
          </c:tx>
          <c:layout>
            <c:manualLayout>
              <c:xMode val="edge"/>
              <c:yMode val="edge"/>
              <c:x val="0.40859737225171761"/>
              <c:y val="0.79960315684683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887236527"/>
        <c:crosses val="autoZero"/>
        <c:auto val="1"/>
        <c:lblAlgn val="ctr"/>
        <c:lblOffset val="100"/>
        <c:noMultiLvlLbl val="0"/>
      </c:catAx>
      <c:valAx>
        <c:axId val="887236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Natural Gas energy consumption </a:t>
                </a:r>
              </a:p>
              <a:p>
                <a:pPr>
                  <a:defRPr/>
                </a:pPr>
                <a:r>
                  <a:rPr lang="en-US"/>
                  <a:t>(kWh/m²/year)</a:t>
                </a:r>
              </a:p>
            </c:rich>
          </c:tx>
          <c:layout>
            <c:manualLayout>
              <c:xMode val="edge"/>
              <c:yMode val="edge"/>
              <c:x val="3.1083423056957868E-2"/>
              <c:y val="0.196304554747065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8872348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9434650037827546"/>
          <c:y val="0.87782056289011778"/>
          <c:w val="0.25842126662523007"/>
          <c:h val="6.40248602180347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Comparison between data calculated and Database</a:t>
            </a:r>
            <a:endParaRPr lang="en-IL" sz="1100">
              <a:effectLst/>
            </a:endParaRPr>
          </a:p>
          <a:p>
            <a:pPr>
              <a:defRPr/>
            </a:pPr>
            <a:r>
              <a:rPr lang="en-US" sz="1400" b="0" i="0" baseline="0">
                <a:effectLst/>
              </a:rPr>
              <a:t>Elecrticity (kWh/m²/year)</a:t>
            </a:r>
            <a:endParaRPr lang="en-IL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'Energy with avg - semi and deta'!$E$141</c:f>
              <c:strCache>
                <c:ptCount val="1"/>
                <c:pt idx="0">
                  <c:v>Database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'Energy with avg - semi and deta'!$F$140:$I$140</c:f>
              <c:strCache>
                <c:ptCount val="4"/>
                <c:pt idx="0">
                  <c:v>Pre - 1980</c:v>
                </c:pt>
                <c:pt idx="1">
                  <c:v>1980 - 2004</c:v>
                </c:pt>
                <c:pt idx="2">
                  <c:v>Post - 2004</c:v>
                </c:pt>
                <c:pt idx="3">
                  <c:v>total</c:v>
                </c:pt>
              </c:strCache>
            </c:strRef>
          </c:cat>
          <c:val>
            <c:numRef>
              <c:f>'Energy with avg - semi and deta'!$F$141:$I$141</c:f>
              <c:numCache>
                <c:formatCode>General</c:formatCode>
                <c:ptCount val="4"/>
                <c:pt idx="0">
                  <c:v>71.5</c:v>
                </c:pt>
                <c:pt idx="1">
                  <c:v>79.099999999999994</c:v>
                </c:pt>
                <c:pt idx="2">
                  <c:v>88.8</c:v>
                </c:pt>
                <c:pt idx="3">
                  <c:v>79.8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A7-400E-BFE7-E4AC31C8B1A0}"/>
            </c:ext>
          </c:extLst>
        </c:ser>
        <c:ser>
          <c:idx val="1"/>
          <c:order val="1"/>
          <c:tx>
            <c:strRef>
              <c:f>'Energy with avg - semi and deta'!$E$142</c:f>
              <c:strCache>
                <c:ptCount val="1"/>
                <c:pt idx="0">
                  <c:v>Calculated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'Energy with avg - semi and deta'!$F$140:$I$140</c:f>
              <c:strCache>
                <c:ptCount val="4"/>
                <c:pt idx="0">
                  <c:v>Pre - 1980</c:v>
                </c:pt>
                <c:pt idx="1">
                  <c:v>1980 - 2004</c:v>
                </c:pt>
                <c:pt idx="2">
                  <c:v>Post - 2004</c:v>
                </c:pt>
                <c:pt idx="3">
                  <c:v>total</c:v>
                </c:pt>
              </c:strCache>
            </c:strRef>
          </c:cat>
          <c:val>
            <c:numRef>
              <c:f>'Energy with avg - semi and deta'!$F$142:$I$142</c:f>
              <c:numCache>
                <c:formatCode>General</c:formatCode>
                <c:ptCount val="4"/>
                <c:pt idx="0">
                  <c:v>157.58000000000001</c:v>
                </c:pt>
                <c:pt idx="1">
                  <c:v>139.63999999999999</c:v>
                </c:pt>
                <c:pt idx="2">
                  <c:v>99.96</c:v>
                </c:pt>
                <c:pt idx="3" formatCode="0.00">
                  <c:v>132.39333333333335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A7-400E-BFE7-E4AC31C8B1A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5192623"/>
        <c:axId val="1015188463"/>
      </c:barChart>
      <c:catAx>
        <c:axId val="10151926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Period of Construction</a:t>
                </a:r>
                <a:endParaRPr lang="en-IL" sz="7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1015188463"/>
        <c:crosses val="autoZero"/>
        <c:auto val="1"/>
        <c:lblAlgn val="ctr"/>
        <c:lblOffset val="100"/>
        <c:noMultiLvlLbl val="0"/>
      </c:catAx>
      <c:valAx>
        <c:axId val="1015188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Electricity energy consumption </a:t>
                </a:r>
                <a:endParaRPr lang="en-IL" sz="700">
                  <a:effectLst/>
                </a:endParaRPr>
              </a:p>
              <a:p>
                <a:pPr>
                  <a:defRPr/>
                </a:pPr>
                <a:r>
                  <a:rPr lang="en-US" sz="1200" b="0" i="0" baseline="0">
                    <a:effectLst/>
                  </a:rPr>
                  <a:t>(kWh/m²/year)</a:t>
                </a:r>
                <a:endParaRPr lang="en-IL" sz="7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1015192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Energy</a:t>
            </a:r>
            <a:r>
              <a:rPr lang="en-US" baseline="0"/>
              <a:t> Consumption (MWh/year)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'Energy consumption general data'!$B$33</c:f>
              <c:strCache>
                <c:ptCount val="1"/>
                <c:pt idx="0">
                  <c:v>Single detached house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'Energy consumption general data'!$A$35:$A$40</c:f>
              <c:strCache>
                <c:ptCount val="6"/>
                <c:pt idx="0">
                  <c:v>Before 1950</c:v>
                </c:pt>
                <c:pt idx="1">
                  <c:v>1950 – 1969</c:v>
                </c:pt>
                <c:pt idx="2">
                  <c:v>1950 – 1969</c:v>
                </c:pt>
                <c:pt idx="3">
                  <c:v>1980 – 1989</c:v>
                </c:pt>
                <c:pt idx="4">
                  <c:v>1990 – 1999</c:v>
                </c:pt>
                <c:pt idx="5">
                  <c:v>2000 – 2011</c:v>
                </c:pt>
              </c:strCache>
            </c:strRef>
          </c:cat>
          <c:val>
            <c:numRef>
              <c:f>'Energy consumption general data'!$B$35:$B$40</c:f>
              <c:numCache>
                <c:formatCode>#,##0</c:formatCode>
                <c:ptCount val="6"/>
                <c:pt idx="0">
                  <c:v>3253285</c:v>
                </c:pt>
                <c:pt idx="1">
                  <c:v>5530483</c:v>
                </c:pt>
                <c:pt idx="2">
                  <c:v>6349027.5</c:v>
                </c:pt>
                <c:pt idx="3">
                  <c:v>5532677</c:v>
                </c:pt>
                <c:pt idx="4">
                  <c:v>4147718.6</c:v>
                </c:pt>
                <c:pt idx="5">
                  <c:v>4621328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DA-4428-AE7C-D7F6CEAC9D66}"/>
            </c:ext>
          </c:extLst>
        </c:ser>
        <c:ser>
          <c:idx val="1"/>
          <c:order val="1"/>
          <c:tx>
            <c:strRef>
              <c:f>'Energy consumption general data'!$C$33</c:f>
              <c:strCache>
                <c:ptCount val="1"/>
                <c:pt idx="0">
                  <c:v>Double/row house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'Energy consumption general data'!$A$35:$A$40</c:f>
              <c:strCache>
                <c:ptCount val="6"/>
                <c:pt idx="0">
                  <c:v>Before 1950</c:v>
                </c:pt>
                <c:pt idx="1">
                  <c:v>1950 – 1969</c:v>
                </c:pt>
                <c:pt idx="2">
                  <c:v>1950 – 1969</c:v>
                </c:pt>
                <c:pt idx="3">
                  <c:v>1980 – 1989</c:v>
                </c:pt>
                <c:pt idx="4">
                  <c:v>1990 – 1999</c:v>
                </c:pt>
                <c:pt idx="5">
                  <c:v>2000 – 2011</c:v>
                </c:pt>
              </c:strCache>
            </c:strRef>
          </c:cat>
          <c:val>
            <c:numRef>
              <c:f>'Energy consumption general data'!$C$35:$C$40</c:f>
              <c:numCache>
                <c:formatCode>#,##0</c:formatCode>
                <c:ptCount val="6"/>
                <c:pt idx="0">
                  <c:v>1335127</c:v>
                </c:pt>
                <c:pt idx="1">
                  <c:v>2961194</c:v>
                </c:pt>
                <c:pt idx="2">
                  <c:v>3141296</c:v>
                </c:pt>
                <c:pt idx="3">
                  <c:v>2648240</c:v>
                </c:pt>
                <c:pt idx="4">
                  <c:v>3646389</c:v>
                </c:pt>
                <c:pt idx="5">
                  <c:v>4454476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DA-4428-AE7C-D7F6CEAC9D66}"/>
            </c:ext>
          </c:extLst>
        </c:ser>
        <c:ser>
          <c:idx val="2"/>
          <c:order val="2"/>
          <c:tx>
            <c:strRef>
              <c:f>'Energy consumption general data'!$D$33</c:f>
              <c:strCache>
                <c:ptCount val="1"/>
                <c:pt idx="0">
                  <c:v>Low-rise apartment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'Energy consumption general data'!$A$35:$A$40</c:f>
              <c:strCache>
                <c:ptCount val="6"/>
                <c:pt idx="0">
                  <c:v>Before 1950</c:v>
                </c:pt>
                <c:pt idx="1">
                  <c:v>1950 – 1969</c:v>
                </c:pt>
                <c:pt idx="2">
                  <c:v>1950 – 1969</c:v>
                </c:pt>
                <c:pt idx="3">
                  <c:v>1980 – 1989</c:v>
                </c:pt>
                <c:pt idx="4">
                  <c:v>1990 – 1999</c:v>
                </c:pt>
                <c:pt idx="5">
                  <c:v>2000 – 2011</c:v>
                </c:pt>
              </c:strCache>
            </c:strRef>
          </c:cat>
          <c:val>
            <c:numRef>
              <c:f>'Energy consumption general data'!$D$35:$D$40</c:f>
              <c:numCache>
                <c:formatCode>#,##0</c:formatCode>
                <c:ptCount val="6"/>
                <c:pt idx="0">
                  <c:v>1196071</c:v>
                </c:pt>
                <c:pt idx="1">
                  <c:v>2233501</c:v>
                </c:pt>
                <c:pt idx="2">
                  <c:v>2824294</c:v>
                </c:pt>
                <c:pt idx="3">
                  <c:v>4274663</c:v>
                </c:pt>
                <c:pt idx="4">
                  <c:v>2643883</c:v>
                </c:pt>
                <c:pt idx="5">
                  <c:v>1897680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DA-4428-AE7C-D7F6CEAC9D66}"/>
            </c:ext>
          </c:extLst>
        </c:ser>
        <c:ser>
          <c:idx val="3"/>
          <c:order val="3"/>
          <c:tx>
            <c:strRef>
              <c:f>'Energy consumption general data'!$E$33</c:f>
              <c:strCache>
                <c:ptCount val="1"/>
                <c:pt idx="0">
                  <c:v>High-rise apartment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'Energy consumption general data'!$A$35:$A$40</c:f>
              <c:strCache>
                <c:ptCount val="6"/>
                <c:pt idx="0">
                  <c:v>Before 1950</c:v>
                </c:pt>
                <c:pt idx="1">
                  <c:v>1950 – 1969</c:v>
                </c:pt>
                <c:pt idx="2">
                  <c:v>1950 – 1969</c:v>
                </c:pt>
                <c:pt idx="3">
                  <c:v>1980 – 1989</c:v>
                </c:pt>
                <c:pt idx="4">
                  <c:v>1990 – 1999</c:v>
                </c:pt>
                <c:pt idx="5">
                  <c:v>2000 – 2011</c:v>
                </c:pt>
              </c:strCache>
            </c:strRef>
          </c:cat>
          <c:val>
            <c:numRef>
              <c:f>'Energy consumption general data'!$E$35:$E$40</c:f>
              <c:numCache>
                <c:formatCode>#,##0</c:formatCode>
                <c:ptCount val="6"/>
                <c:pt idx="1">
                  <c:v>710690</c:v>
                </c:pt>
                <c:pt idx="3">
                  <c:v>105567</c:v>
                </c:pt>
                <c:pt idx="4">
                  <c:v>1343605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ADA-4428-AE7C-D7F6CEAC9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7705584"/>
        <c:axId val="177704752"/>
      </c:barChart>
      <c:catAx>
        <c:axId val="177705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177704752"/>
        <c:crosses val="autoZero"/>
        <c:auto val="1"/>
        <c:lblAlgn val="ctr"/>
        <c:lblOffset val="100"/>
        <c:noMultiLvlLbl val="0"/>
      </c:catAx>
      <c:valAx>
        <c:axId val="177704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177705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Building</a:t>
            </a:r>
            <a:r>
              <a:rPr lang="en-US" baseline="0"/>
              <a:t> Density (m³/m²)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'urban variables'!$B$4</c:f>
              <c:strCache>
                <c:ptCount val="1"/>
                <c:pt idx="0">
                  <c:v>Min.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'urban variables'!$C$4:$Q$4</c:f>
              <c:numCache>
                <c:formatCode>General</c:formatCode>
                <c:ptCount val="15"/>
                <c:pt idx="0">
                  <c:v>3.4000000000000002E-2</c:v>
                </c:pt>
                <c:pt idx="1">
                  <c:v>0.02</c:v>
                </c:pt>
                <c:pt idx="2">
                  <c:v>0.09</c:v>
                </c:pt>
                <c:pt idx="3">
                  <c:v>5.5E-2</c:v>
                </c:pt>
                <c:pt idx="4">
                  <c:v>2E-3</c:v>
                </c:pt>
                <c:pt idx="5">
                  <c:v>7.0000000000000007E-2</c:v>
                </c:pt>
                <c:pt idx="6">
                  <c:v>1.9E-2</c:v>
                </c:pt>
                <c:pt idx="7">
                  <c:v>0.01</c:v>
                </c:pt>
                <c:pt idx="8">
                  <c:v>3.5000000000000003E-2</c:v>
                </c:pt>
                <c:pt idx="9">
                  <c:v>2.9000000000000001E-2</c:v>
                </c:pt>
                <c:pt idx="10">
                  <c:v>5.0000000000000001E-3</c:v>
                </c:pt>
                <c:pt idx="11">
                  <c:v>4.0000000000000001E-3</c:v>
                </c:pt>
                <c:pt idx="12">
                  <c:v>2.7E-2</c:v>
                </c:pt>
                <c:pt idx="13">
                  <c:v>2.5999999999999999E-2</c:v>
                </c:pt>
                <c:pt idx="14">
                  <c:v>4.2999999999999997E-2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10-44DC-87BB-76298B1BB6BA}"/>
            </c:ext>
          </c:extLst>
        </c:ser>
        <c:ser>
          <c:idx val="1"/>
          <c:order val="1"/>
          <c:tx>
            <c:strRef>
              <c:f>'urban variables'!$B$5</c:f>
              <c:strCache>
                <c:ptCount val="1"/>
                <c:pt idx="0">
                  <c:v>Max.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'urban variables'!$C$5:$Q$5</c:f>
              <c:numCache>
                <c:formatCode>General</c:formatCode>
                <c:ptCount val="15"/>
                <c:pt idx="0">
                  <c:v>0.1</c:v>
                </c:pt>
                <c:pt idx="1">
                  <c:v>0.43</c:v>
                </c:pt>
                <c:pt idx="2">
                  <c:v>0.43</c:v>
                </c:pt>
                <c:pt idx="3">
                  <c:v>0.48</c:v>
                </c:pt>
                <c:pt idx="4">
                  <c:v>2.6</c:v>
                </c:pt>
                <c:pt idx="5">
                  <c:v>1.4</c:v>
                </c:pt>
                <c:pt idx="6">
                  <c:v>1.3</c:v>
                </c:pt>
                <c:pt idx="7">
                  <c:v>2.08</c:v>
                </c:pt>
                <c:pt idx="8">
                  <c:v>0.69</c:v>
                </c:pt>
                <c:pt idx="9">
                  <c:v>0.84</c:v>
                </c:pt>
                <c:pt idx="10">
                  <c:v>5.22</c:v>
                </c:pt>
                <c:pt idx="11">
                  <c:v>0.89</c:v>
                </c:pt>
                <c:pt idx="12">
                  <c:v>1.88</c:v>
                </c:pt>
                <c:pt idx="13">
                  <c:v>2.5999999999999999E-2</c:v>
                </c:pt>
                <c:pt idx="14">
                  <c:v>1.76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10-44DC-87BB-76298B1BB6BA}"/>
            </c:ext>
          </c:extLst>
        </c:ser>
        <c:ser>
          <c:idx val="2"/>
          <c:order val="2"/>
          <c:tx>
            <c:strRef>
              <c:f>'urban variables'!$B$6</c:f>
              <c:strCache>
                <c:ptCount val="1"/>
                <c:pt idx="0">
                  <c:v>Sum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'urban variables'!$C$6:$Q$6</c:f>
              <c:numCache>
                <c:formatCode>General</c:formatCode>
                <c:ptCount val="15"/>
                <c:pt idx="0">
                  <c:v>2.4</c:v>
                </c:pt>
                <c:pt idx="1">
                  <c:v>2.29</c:v>
                </c:pt>
                <c:pt idx="2">
                  <c:v>3.03</c:v>
                </c:pt>
                <c:pt idx="3">
                  <c:v>2.08</c:v>
                </c:pt>
                <c:pt idx="4">
                  <c:v>20.6</c:v>
                </c:pt>
                <c:pt idx="5">
                  <c:v>8.5299999999999994</c:v>
                </c:pt>
                <c:pt idx="6">
                  <c:v>11.1</c:v>
                </c:pt>
                <c:pt idx="7">
                  <c:v>6.88</c:v>
                </c:pt>
                <c:pt idx="8">
                  <c:v>3.71</c:v>
                </c:pt>
                <c:pt idx="9">
                  <c:v>4.63</c:v>
                </c:pt>
                <c:pt idx="10">
                  <c:v>16.399999999999999</c:v>
                </c:pt>
                <c:pt idx="11">
                  <c:v>6.51</c:v>
                </c:pt>
                <c:pt idx="12">
                  <c:v>6.72</c:v>
                </c:pt>
                <c:pt idx="13">
                  <c:v>2.4300000000000002</c:v>
                </c:pt>
                <c:pt idx="14">
                  <c:v>12.8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10-44DC-87BB-76298B1BB6BA}"/>
            </c:ext>
          </c:extLst>
        </c:ser>
        <c:ser>
          <c:idx val="3"/>
          <c:order val="3"/>
          <c:tx>
            <c:strRef>
              <c:f>'urban variables'!$B$7</c:f>
              <c:strCache>
                <c:ptCount val="1"/>
                <c:pt idx="0">
                  <c:v>Avg.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'urban variables'!$C$7:$Q$7</c:f>
              <c:numCache>
                <c:formatCode>General</c:formatCode>
                <c:ptCount val="15"/>
                <c:pt idx="0">
                  <c:v>0.05</c:v>
                </c:pt>
                <c:pt idx="1">
                  <c:v>0.08</c:v>
                </c:pt>
                <c:pt idx="2">
                  <c:v>0.21</c:v>
                </c:pt>
                <c:pt idx="3">
                  <c:v>0.17</c:v>
                </c:pt>
                <c:pt idx="4">
                  <c:v>0.71</c:v>
                </c:pt>
                <c:pt idx="5">
                  <c:v>0.53</c:v>
                </c:pt>
                <c:pt idx="6">
                  <c:v>0.5</c:v>
                </c:pt>
                <c:pt idx="7">
                  <c:v>0.4</c:v>
                </c:pt>
                <c:pt idx="8">
                  <c:v>0.19</c:v>
                </c:pt>
                <c:pt idx="9">
                  <c:v>0.19</c:v>
                </c:pt>
                <c:pt idx="10">
                  <c:v>0.3</c:v>
                </c:pt>
                <c:pt idx="11">
                  <c:v>8.4000000000000005E-2</c:v>
                </c:pt>
                <c:pt idx="12">
                  <c:v>0.24</c:v>
                </c:pt>
                <c:pt idx="13">
                  <c:v>0.1</c:v>
                </c:pt>
                <c:pt idx="14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10-44DC-87BB-76298B1BB6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39393952"/>
        <c:axId val="839395200"/>
      </c:barChart>
      <c:catAx>
        <c:axId val="83939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839395200"/>
        <c:crosses val="autoZero"/>
        <c:auto val="1"/>
        <c:lblAlgn val="ctr"/>
        <c:lblOffset val="100"/>
        <c:noMultiLvlLbl val="0"/>
      </c:catAx>
      <c:valAx>
        <c:axId val="839395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839393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Enegy</a:t>
            </a:r>
            <a:r>
              <a:rPr lang="en-US" baseline="0"/>
              <a:t> Varaiables for residential building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'urban variables'!$D$25</c:f>
              <c:strCache>
                <c:ptCount val="1"/>
                <c:pt idx="0">
                  <c:v>Building density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'urban variables'!$C$26:$C$29</c:f>
              <c:strCache>
                <c:ptCount val="4"/>
                <c:pt idx="0">
                  <c:v>Min.</c:v>
                </c:pt>
                <c:pt idx="1">
                  <c:v>Max.</c:v>
                </c:pt>
                <c:pt idx="2">
                  <c:v>Sum</c:v>
                </c:pt>
                <c:pt idx="3">
                  <c:v>Avg. </c:v>
                </c:pt>
              </c:strCache>
            </c:strRef>
          </c:cat>
          <c:val>
            <c:numRef>
              <c:f>'urban variables'!$D$26:$D$29</c:f>
              <c:numCache>
                <c:formatCode>General</c:formatCode>
                <c:ptCount val="4"/>
                <c:pt idx="0">
                  <c:v>3.1266666666666679E-2</c:v>
                </c:pt>
                <c:pt idx="1">
                  <c:v>1.3417333333333334</c:v>
                </c:pt>
                <c:pt idx="2">
                  <c:v>7.3406666666666673</c:v>
                </c:pt>
                <c:pt idx="3">
                  <c:v>0.27960000000000002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E7-4FDE-83AF-F790799860D1}"/>
            </c:ext>
          </c:extLst>
        </c:ser>
        <c:ser>
          <c:idx val="1"/>
          <c:order val="1"/>
          <c:tx>
            <c:strRef>
              <c:f>'urban variables'!$E$25</c:f>
              <c:strCache>
                <c:ptCount val="1"/>
                <c:pt idx="0">
                  <c:v>Building coverage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'urban variables'!$C$26:$C$29</c:f>
              <c:strCache>
                <c:ptCount val="4"/>
                <c:pt idx="0">
                  <c:v>Min.</c:v>
                </c:pt>
                <c:pt idx="1">
                  <c:v>Max.</c:v>
                </c:pt>
                <c:pt idx="2">
                  <c:v>Sum</c:v>
                </c:pt>
                <c:pt idx="3">
                  <c:v>Avg. </c:v>
                </c:pt>
              </c:strCache>
            </c:strRef>
          </c:cat>
          <c:val>
            <c:numRef>
              <c:f>'urban variables'!$E$26:$E$29</c:f>
              <c:numCache>
                <c:formatCode>General</c:formatCode>
                <c:ptCount val="4"/>
                <c:pt idx="0">
                  <c:v>3.2400000000000007E-3</c:v>
                </c:pt>
                <c:pt idx="1">
                  <c:v>5.5000000000000007E-2</c:v>
                </c:pt>
                <c:pt idx="2">
                  <c:v>0.31153333333333338</c:v>
                </c:pt>
                <c:pt idx="3">
                  <c:v>1.3046666666666672E-2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E7-4FDE-83AF-F790799860D1}"/>
            </c:ext>
          </c:extLst>
        </c:ser>
        <c:ser>
          <c:idx val="2"/>
          <c:order val="2"/>
          <c:tx>
            <c:strRef>
              <c:f>'urban variables'!$F$25</c:f>
              <c:strCache>
                <c:ptCount val="1"/>
                <c:pt idx="0">
                  <c:v>Building heigh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'urban variables'!$C$26:$C$29</c:f>
              <c:strCache>
                <c:ptCount val="4"/>
                <c:pt idx="0">
                  <c:v>Min.</c:v>
                </c:pt>
                <c:pt idx="1">
                  <c:v>Max.</c:v>
                </c:pt>
                <c:pt idx="2">
                  <c:v>Sum</c:v>
                </c:pt>
                <c:pt idx="3">
                  <c:v>Avg. </c:v>
                </c:pt>
              </c:strCache>
            </c:strRef>
          </c:cat>
          <c:val>
            <c:numRef>
              <c:f>'urban variables'!$F$26:$F$29</c:f>
              <c:numCache>
                <c:formatCode>General</c:formatCode>
                <c:ptCount val="4"/>
                <c:pt idx="0">
                  <c:v>4.8516000000000004</c:v>
                </c:pt>
                <c:pt idx="1">
                  <c:v>5.6381333333333323</c:v>
                </c:pt>
                <c:pt idx="2">
                  <c:v>23.718000000000004</c:v>
                </c:pt>
                <c:pt idx="3">
                  <c:v>2.7197333333333331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E7-4FDE-83AF-F79079986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840159888"/>
        <c:axId val="840158640"/>
      </c:barChart>
      <c:catAx>
        <c:axId val="8401598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840158640"/>
        <c:crosses val="autoZero"/>
        <c:auto val="1"/>
        <c:lblAlgn val="ctr"/>
        <c:lblOffset val="100"/>
        <c:noMultiLvlLbl val="0"/>
      </c:catAx>
      <c:valAx>
        <c:axId val="840158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840159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'urban variables'!$B$11</c:f>
              <c:strCache>
                <c:ptCount val="1"/>
                <c:pt idx="0">
                  <c:v>Min.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'urban variables'!$C$11:$Q$11</c:f>
              <c:numCache>
                <c:formatCode>General</c:formatCode>
                <c:ptCount val="15"/>
                <c:pt idx="0">
                  <c:v>3.0000000000000001E-3</c:v>
                </c:pt>
                <c:pt idx="1">
                  <c:v>3.0000000000000001E-3</c:v>
                </c:pt>
                <c:pt idx="2">
                  <c:v>0.01</c:v>
                </c:pt>
                <c:pt idx="3">
                  <c:v>8.0000000000000002E-3</c:v>
                </c:pt>
                <c:pt idx="4">
                  <c:v>0</c:v>
                </c:pt>
                <c:pt idx="5">
                  <c:v>0.01</c:v>
                </c:pt>
                <c:pt idx="6">
                  <c:v>2.0000000000000001E-4</c:v>
                </c:pt>
                <c:pt idx="7">
                  <c:v>5.9999999999999995E-4</c:v>
                </c:pt>
                <c:pt idx="8">
                  <c:v>4.0000000000000001E-3</c:v>
                </c:pt>
                <c:pt idx="9">
                  <c:v>4.0000000000000001E-3</c:v>
                </c:pt>
                <c:pt idx="10">
                  <c:v>2.0000000000000001E-4</c:v>
                </c:pt>
                <c:pt idx="11">
                  <c:v>1E-4</c:v>
                </c:pt>
                <c:pt idx="12">
                  <c:v>2E-3</c:v>
                </c:pt>
                <c:pt idx="13">
                  <c:v>3.0000000000000001E-3</c:v>
                </c:pt>
                <c:pt idx="14">
                  <c:v>5.0000000000000001E-4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7F-420C-8F86-3373F3D7F799}"/>
            </c:ext>
          </c:extLst>
        </c:ser>
        <c:ser>
          <c:idx val="1"/>
          <c:order val="1"/>
          <c:tx>
            <c:strRef>
              <c:f>'urban variables'!$B$12</c:f>
              <c:strCache>
                <c:ptCount val="1"/>
                <c:pt idx="0">
                  <c:v>Max.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'urban variables'!$C$12:$Q$12</c:f>
              <c:numCache>
                <c:formatCode>General</c:formatCode>
                <c:ptCount val="15"/>
                <c:pt idx="0">
                  <c:v>0.01</c:v>
                </c:pt>
                <c:pt idx="1">
                  <c:v>0.06</c:v>
                </c:pt>
                <c:pt idx="2">
                  <c:v>0.05</c:v>
                </c:pt>
                <c:pt idx="3">
                  <c:v>0.05</c:v>
                </c:pt>
                <c:pt idx="4">
                  <c:v>3.4000000000000002E-2</c:v>
                </c:pt>
                <c:pt idx="5">
                  <c:v>7.0999999999999994E-2</c:v>
                </c:pt>
                <c:pt idx="6">
                  <c:v>3.5000000000000003E-2</c:v>
                </c:pt>
                <c:pt idx="7">
                  <c:v>0.17</c:v>
                </c:pt>
                <c:pt idx="8">
                  <c:v>2.5999999999999999E-2</c:v>
                </c:pt>
                <c:pt idx="9">
                  <c:v>2.4E-2</c:v>
                </c:pt>
                <c:pt idx="10">
                  <c:v>8.4000000000000005E-2</c:v>
                </c:pt>
                <c:pt idx="11">
                  <c:v>4.2999999999999997E-2</c:v>
                </c:pt>
                <c:pt idx="12">
                  <c:v>5.1999999999999998E-2</c:v>
                </c:pt>
                <c:pt idx="13">
                  <c:v>3.2000000000000001E-2</c:v>
                </c:pt>
                <c:pt idx="14">
                  <c:v>8.4000000000000005E-2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7F-420C-8F86-3373F3D7F799}"/>
            </c:ext>
          </c:extLst>
        </c:ser>
        <c:ser>
          <c:idx val="2"/>
          <c:order val="2"/>
          <c:tx>
            <c:strRef>
              <c:f>'urban variables'!$B$13</c:f>
              <c:strCache>
                <c:ptCount val="1"/>
                <c:pt idx="0">
                  <c:v>Sum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'urban variables'!$C$13:$Q$13</c:f>
              <c:numCache>
                <c:formatCode>General</c:formatCode>
                <c:ptCount val="15"/>
                <c:pt idx="0">
                  <c:v>0.26</c:v>
                </c:pt>
                <c:pt idx="1">
                  <c:v>0.3</c:v>
                </c:pt>
                <c:pt idx="2">
                  <c:v>0.35</c:v>
                </c:pt>
                <c:pt idx="3">
                  <c:v>0.28000000000000003</c:v>
                </c:pt>
                <c:pt idx="4">
                  <c:v>0.22</c:v>
                </c:pt>
                <c:pt idx="5">
                  <c:v>0.4</c:v>
                </c:pt>
                <c:pt idx="6">
                  <c:v>0.27</c:v>
                </c:pt>
                <c:pt idx="7">
                  <c:v>0.46</c:v>
                </c:pt>
                <c:pt idx="8">
                  <c:v>0.22</c:v>
                </c:pt>
                <c:pt idx="9">
                  <c:v>0.25</c:v>
                </c:pt>
                <c:pt idx="10">
                  <c:v>0.35799999999999998</c:v>
                </c:pt>
                <c:pt idx="11">
                  <c:v>0.35699999999999998</c:v>
                </c:pt>
                <c:pt idx="12">
                  <c:v>0.28000000000000003</c:v>
                </c:pt>
                <c:pt idx="13">
                  <c:v>0.28999999999999998</c:v>
                </c:pt>
                <c:pt idx="14">
                  <c:v>0.378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7F-420C-8F86-3373F3D7F799}"/>
            </c:ext>
          </c:extLst>
        </c:ser>
        <c:ser>
          <c:idx val="3"/>
          <c:order val="3"/>
          <c:tx>
            <c:strRef>
              <c:f>'urban variables'!$B$14</c:f>
              <c:strCache>
                <c:ptCount val="1"/>
                <c:pt idx="0">
                  <c:v>Avg.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'urban variables'!$C$14:$Q$14</c:f>
              <c:numCache>
                <c:formatCode>General</c:formatCode>
                <c:ptCount val="15"/>
                <c:pt idx="0">
                  <c:v>6.0000000000000001E-3</c:v>
                </c:pt>
                <c:pt idx="1">
                  <c:v>0.01</c:v>
                </c:pt>
                <c:pt idx="2">
                  <c:v>2.5000000000000001E-2</c:v>
                </c:pt>
                <c:pt idx="3">
                  <c:v>2.4E-2</c:v>
                </c:pt>
                <c:pt idx="4">
                  <c:v>7.0000000000000001E-3</c:v>
                </c:pt>
                <c:pt idx="5">
                  <c:v>2.5000000000000001E-2</c:v>
                </c:pt>
                <c:pt idx="6">
                  <c:v>1.2E-2</c:v>
                </c:pt>
                <c:pt idx="7">
                  <c:v>0.02</c:v>
                </c:pt>
                <c:pt idx="8">
                  <c:v>1.0999999999999999E-2</c:v>
                </c:pt>
                <c:pt idx="9">
                  <c:v>0.01</c:v>
                </c:pt>
                <c:pt idx="10">
                  <c:v>6.7000000000000002E-3</c:v>
                </c:pt>
                <c:pt idx="11">
                  <c:v>4.0000000000000001E-3</c:v>
                </c:pt>
                <c:pt idx="12">
                  <c:v>0.01</c:v>
                </c:pt>
                <c:pt idx="13">
                  <c:v>1.2E-2</c:v>
                </c:pt>
                <c:pt idx="14">
                  <c:v>1.2999999999999999E-2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7F-420C-8F86-3373F3D7F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4854464"/>
        <c:axId val="794853632"/>
      </c:barChart>
      <c:catAx>
        <c:axId val="794854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794853632"/>
        <c:crosses val="autoZero"/>
        <c:auto val="1"/>
        <c:lblAlgn val="ctr"/>
        <c:lblOffset val="100"/>
        <c:noMultiLvlLbl val="0"/>
      </c:catAx>
      <c:valAx>
        <c:axId val="79485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794854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'urban variables'!$B$19</c:f>
              <c:strCache>
                <c:ptCount val="1"/>
                <c:pt idx="0">
                  <c:v>Min.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'urban variables'!$C$19:$Q$19</c:f>
              <c:numCache>
                <c:formatCode>General</c:formatCode>
                <c:ptCount val="15"/>
                <c:pt idx="0">
                  <c:v>0.16</c:v>
                </c:pt>
                <c:pt idx="1">
                  <c:v>0.12</c:v>
                </c:pt>
                <c:pt idx="2">
                  <c:v>3.4000000000000002E-2</c:v>
                </c:pt>
                <c:pt idx="3">
                  <c:v>0.23</c:v>
                </c:pt>
                <c:pt idx="4">
                  <c:v>0</c:v>
                </c:pt>
                <c:pt idx="5">
                  <c:v>0</c:v>
                </c:pt>
                <c:pt idx="6">
                  <c:v>72</c:v>
                </c:pt>
                <c:pt idx="7">
                  <c:v>0</c:v>
                </c:pt>
                <c:pt idx="8">
                  <c:v>0.1</c:v>
                </c:pt>
                <c:pt idx="9">
                  <c:v>0</c:v>
                </c:pt>
                <c:pt idx="10">
                  <c:v>0</c:v>
                </c:pt>
                <c:pt idx="11">
                  <c:v>6.0000000000000001E-3</c:v>
                </c:pt>
                <c:pt idx="12">
                  <c:v>0</c:v>
                </c:pt>
                <c:pt idx="13">
                  <c:v>7.8E-2</c:v>
                </c:pt>
                <c:pt idx="14">
                  <c:v>4.5999999999999999E-2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50-43A2-B2ED-76F60A9DAE4C}"/>
            </c:ext>
          </c:extLst>
        </c:ser>
        <c:ser>
          <c:idx val="1"/>
          <c:order val="1"/>
          <c:tx>
            <c:strRef>
              <c:f>'urban variables'!$B$20</c:f>
              <c:strCache>
                <c:ptCount val="1"/>
                <c:pt idx="0">
                  <c:v>Max.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'urban variables'!$C$20:$Q$20</c:f>
              <c:numCache>
                <c:formatCode>General</c:formatCode>
                <c:ptCount val="15"/>
                <c:pt idx="0">
                  <c:v>0.95</c:v>
                </c:pt>
                <c:pt idx="1">
                  <c:v>3.43</c:v>
                </c:pt>
                <c:pt idx="2">
                  <c:v>0.1</c:v>
                </c:pt>
                <c:pt idx="3">
                  <c:v>3.83</c:v>
                </c:pt>
                <c:pt idx="4">
                  <c:v>11.6</c:v>
                </c:pt>
                <c:pt idx="5">
                  <c:v>7.29</c:v>
                </c:pt>
                <c:pt idx="6">
                  <c:v>0</c:v>
                </c:pt>
                <c:pt idx="7">
                  <c:v>0.1</c:v>
                </c:pt>
                <c:pt idx="8">
                  <c:v>6.76</c:v>
                </c:pt>
                <c:pt idx="9">
                  <c:v>3.07</c:v>
                </c:pt>
                <c:pt idx="10">
                  <c:v>22.4</c:v>
                </c:pt>
                <c:pt idx="11">
                  <c:v>4.7E-2</c:v>
                </c:pt>
                <c:pt idx="12">
                  <c:v>12.77</c:v>
                </c:pt>
                <c:pt idx="13">
                  <c:v>2.63</c:v>
                </c:pt>
                <c:pt idx="14">
                  <c:v>9.5950000000000006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50-43A2-B2ED-76F60A9DAE4C}"/>
            </c:ext>
          </c:extLst>
        </c:ser>
        <c:ser>
          <c:idx val="2"/>
          <c:order val="2"/>
          <c:tx>
            <c:strRef>
              <c:f>'urban variables'!$B$21</c:f>
              <c:strCache>
                <c:ptCount val="1"/>
                <c:pt idx="0">
                  <c:v>Sum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'urban variables'!$C$21:$Q$21</c:f>
              <c:numCache>
                <c:formatCode>General</c:formatCode>
                <c:ptCount val="15"/>
                <c:pt idx="0">
                  <c:v>16.2</c:v>
                </c:pt>
                <c:pt idx="1">
                  <c:v>15.9</c:v>
                </c:pt>
                <c:pt idx="2">
                  <c:v>2.4</c:v>
                </c:pt>
                <c:pt idx="3">
                  <c:v>12.6</c:v>
                </c:pt>
                <c:pt idx="4">
                  <c:v>67.900000000000006</c:v>
                </c:pt>
                <c:pt idx="5">
                  <c:v>12.7</c:v>
                </c:pt>
                <c:pt idx="6">
                  <c:v>50</c:v>
                </c:pt>
                <c:pt idx="7">
                  <c:v>2.4</c:v>
                </c:pt>
                <c:pt idx="8">
                  <c:v>30.4</c:v>
                </c:pt>
                <c:pt idx="9">
                  <c:v>13.4</c:v>
                </c:pt>
                <c:pt idx="10">
                  <c:v>52.95</c:v>
                </c:pt>
                <c:pt idx="11">
                  <c:v>0.54</c:v>
                </c:pt>
                <c:pt idx="12">
                  <c:v>17.47</c:v>
                </c:pt>
                <c:pt idx="13">
                  <c:v>16.600000000000001</c:v>
                </c:pt>
                <c:pt idx="14">
                  <c:v>44.31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50-43A2-B2ED-76F60A9DAE4C}"/>
            </c:ext>
          </c:extLst>
        </c:ser>
        <c:ser>
          <c:idx val="3"/>
          <c:order val="3"/>
          <c:tx>
            <c:strRef>
              <c:f>'urban variables'!$B$22</c:f>
              <c:strCache>
                <c:ptCount val="1"/>
                <c:pt idx="0">
                  <c:v>Avg.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'urban variables'!$C$22:$Q$22</c:f>
              <c:numCache>
                <c:formatCode>General</c:formatCode>
                <c:ptCount val="15"/>
                <c:pt idx="0">
                  <c:v>0.39</c:v>
                </c:pt>
                <c:pt idx="1">
                  <c:v>0.59</c:v>
                </c:pt>
                <c:pt idx="2">
                  <c:v>0.05</c:v>
                </c:pt>
                <c:pt idx="3">
                  <c:v>1.05</c:v>
                </c:pt>
                <c:pt idx="4">
                  <c:v>2.34</c:v>
                </c:pt>
                <c:pt idx="5">
                  <c:v>0.79</c:v>
                </c:pt>
                <c:pt idx="6">
                  <c:v>29.5</c:v>
                </c:pt>
                <c:pt idx="7">
                  <c:v>0.05</c:v>
                </c:pt>
                <c:pt idx="8">
                  <c:v>1.6</c:v>
                </c:pt>
                <c:pt idx="9">
                  <c:v>0.55000000000000004</c:v>
                </c:pt>
                <c:pt idx="10">
                  <c:v>0.99</c:v>
                </c:pt>
                <c:pt idx="11">
                  <c:v>1.6E-2</c:v>
                </c:pt>
                <c:pt idx="12">
                  <c:v>0.64</c:v>
                </c:pt>
                <c:pt idx="13">
                  <c:v>0.72</c:v>
                </c:pt>
                <c:pt idx="14">
                  <c:v>1.52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50-43A2-B2ED-76F60A9DA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92733152"/>
        <c:axId val="892731904"/>
      </c:barChart>
      <c:catAx>
        <c:axId val="892733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892731904"/>
        <c:crosses val="autoZero"/>
        <c:auto val="1"/>
        <c:lblAlgn val="ctr"/>
        <c:lblOffset val="100"/>
        <c:noMultiLvlLbl val="0"/>
      </c:catAx>
      <c:valAx>
        <c:axId val="892731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892733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Energy Consumption in Study Area (MWh/year)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791-4774-A797-A1D21D5B645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791-4774-A797-A1D21D5B645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791-4774-A797-A1D21D5B645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791-4774-A797-A1D21D5B645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IL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'Energy consumption general data'!$A$48:$A$51</c:f>
              <c:strCache>
                <c:ptCount val="4"/>
                <c:pt idx="0">
                  <c:v>Total energy use</c:v>
                </c:pt>
                <c:pt idx="2">
                  <c:v>Electricity</c:v>
                </c:pt>
                <c:pt idx="3">
                  <c:v>Natural Gas</c:v>
                </c:pt>
              </c:strCache>
            </c:strRef>
          </c:cat>
          <c:val>
            <c:numRef>
              <c:f>'Energy consumption general data'!$B$48:$B$51</c:f>
              <c:numCache>
                <c:formatCode>General</c:formatCode>
                <c:ptCount val="4"/>
                <c:pt idx="0">
                  <c:v>10030000</c:v>
                </c:pt>
                <c:pt idx="2">
                  <c:v>3680000</c:v>
                </c:pt>
                <c:pt idx="3">
                  <c:v>4840000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34-48B9-9963-CE2A884F8023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'Energy consumption general data'!$E$113</c:f>
              <c:strCache>
                <c:ptCount val="1"/>
                <c:pt idx="0">
                  <c:v>Activity Effect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'Energy consumption general data'!$F$112:$X$112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'Energy consumption general data'!$F$113:$X$113</c:f>
              <c:numCache>
                <c:formatCode>#,##0.00</c:formatCode>
                <c:ptCount val="19"/>
                <c:pt idx="0">
                  <c:v>0</c:v>
                </c:pt>
                <c:pt idx="1">
                  <c:v>25.487995000000002</c:v>
                </c:pt>
                <c:pt idx="2">
                  <c:v>53.167526000000002</c:v>
                </c:pt>
                <c:pt idx="3">
                  <c:v>82.339859000000004</c:v>
                </c:pt>
                <c:pt idx="4">
                  <c:v>113.13726800000001</c:v>
                </c:pt>
                <c:pt idx="5">
                  <c:v>143.665099999999</c:v>
                </c:pt>
                <c:pt idx="6">
                  <c:v>172.12623600000001</c:v>
                </c:pt>
                <c:pt idx="7">
                  <c:v>202.814437999999</c:v>
                </c:pt>
                <c:pt idx="8">
                  <c:v>231.582641999999</c:v>
                </c:pt>
                <c:pt idx="9">
                  <c:v>259.32873499999903</c:v>
                </c:pt>
                <c:pt idx="10">
                  <c:v>274.95889299999902</c:v>
                </c:pt>
                <c:pt idx="11">
                  <c:v>299.340485</c:v>
                </c:pt>
                <c:pt idx="12">
                  <c:v>324.19375600000001</c:v>
                </c:pt>
                <c:pt idx="13">
                  <c:v>349.23556500000001</c:v>
                </c:pt>
                <c:pt idx="14">
                  <c:v>372.08050500000002</c:v>
                </c:pt>
                <c:pt idx="15">
                  <c:v>395.91314699999901</c:v>
                </c:pt>
                <c:pt idx="16">
                  <c:v>417.16223100000002</c:v>
                </c:pt>
                <c:pt idx="17">
                  <c:v>455.06799299999898</c:v>
                </c:pt>
                <c:pt idx="18">
                  <c:v>489.36434899999898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07-4D5D-B601-86648D333E41}"/>
            </c:ext>
          </c:extLst>
        </c:ser>
        <c:ser>
          <c:idx val="1"/>
          <c:order val="1"/>
          <c:tx>
            <c:strRef>
              <c:f>'Energy consumption general data'!$E$114</c:f>
              <c:strCache>
                <c:ptCount val="1"/>
                <c:pt idx="0">
                  <c:v>Structure Effect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'Energy consumption general data'!$F$112:$X$112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'Energy consumption general data'!$F$114:$X$114</c:f>
              <c:numCache>
                <c:formatCode>#,##0.00</c:formatCode>
                <c:ptCount val="19"/>
                <c:pt idx="0">
                  <c:v>0</c:v>
                </c:pt>
                <c:pt idx="1">
                  <c:v>0.25164399999999998</c:v>
                </c:pt>
                <c:pt idx="2">
                  <c:v>0.47212799999999999</c:v>
                </c:pt>
                <c:pt idx="3">
                  <c:v>0.58765199999999995</c:v>
                </c:pt>
                <c:pt idx="4">
                  <c:v>0.382073</c:v>
                </c:pt>
                <c:pt idx="5">
                  <c:v>-1.7440000000000001E-2</c:v>
                </c:pt>
                <c:pt idx="6">
                  <c:v>-0.33044099999999998</c:v>
                </c:pt>
                <c:pt idx="7">
                  <c:v>-0.62175100000000005</c:v>
                </c:pt>
                <c:pt idx="8">
                  <c:v>-1.295722</c:v>
                </c:pt>
                <c:pt idx="9">
                  <c:v>-2.1476479999999998</c:v>
                </c:pt>
                <c:pt idx="10">
                  <c:v>-2.51058</c:v>
                </c:pt>
                <c:pt idx="11">
                  <c:v>-3.2175509999999998</c:v>
                </c:pt>
                <c:pt idx="12">
                  <c:v>-4.0510039999999998</c:v>
                </c:pt>
                <c:pt idx="13">
                  <c:v>-4.9650040000000004</c:v>
                </c:pt>
                <c:pt idx="14">
                  <c:v>-5.914879</c:v>
                </c:pt>
                <c:pt idx="15">
                  <c:v>-7.1929179999999997</c:v>
                </c:pt>
                <c:pt idx="16">
                  <c:v>-8.5134889999999999</c:v>
                </c:pt>
                <c:pt idx="17">
                  <c:v>-10.252793</c:v>
                </c:pt>
                <c:pt idx="18">
                  <c:v>-10.9841449999999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07-4D5D-B601-86648D333E41}"/>
            </c:ext>
          </c:extLst>
        </c:ser>
        <c:ser>
          <c:idx val="2"/>
          <c:order val="2"/>
          <c:tx>
            <c:strRef>
              <c:f>'Energy consumption general data'!$E$115</c:f>
              <c:strCache>
                <c:ptCount val="1"/>
                <c:pt idx="0">
                  <c:v>Weather Effect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'Energy consumption general data'!$F$112:$X$112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'Energy consumption general data'!$F$115:$X$115</c:f>
              <c:numCache>
                <c:formatCode>#,##0.00</c:formatCode>
                <c:ptCount val="19"/>
                <c:pt idx="0">
                  <c:v>0</c:v>
                </c:pt>
                <c:pt idx="1">
                  <c:v>-72.921608000000006</c:v>
                </c:pt>
                <c:pt idx="2">
                  <c:v>-10.098416</c:v>
                </c:pt>
                <c:pt idx="3">
                  <c:v>11.6991019999999</c:v>
                </c:pt>
                <c:pt idx="4">
                  <c:v>-8.7342340000000007</c:v>
                </c:pt>
                <c:pt idx="5">
                  <c:v>-26.102775999999899</c:v>
                </c:pt>
                <c:pt idx="6">
                  <c:v>-99.939544999999896</c:v>
                </c:pt>
                <c:pt idx="7">
                  <c:v>-15.3405109999999</c:v>
                </c:pt>
                <c:pt idx="8">
                  <c:v>-2.5155069999999902</c:v>
                </c:pt>
                <c:pt idx="9">
                  <c:v>6.6569690000000001</c:v>
                </c:pt>
                <c:pt idx="10">
                  <c:v>-82.166504000000003</c:v>
                </c:pt>
                <c:pt idx="11">
                  <c:v>-43.721989000000001</c:v>
                </c:pt>
                <c:pt idx="12">
                  <c:v>-107.505684</c:v>
                </c:pt>
                <c:pt idx="13">
                  <c:v>-23.471658999999899</c:v>
                </c:pt>
                <c:pt idx="14">
                  <c:v>30.390930000000001</c:v>
                </c:pt>
                <c:pt idx="15">
                  <c:v>-30.552003999999901</c:v>
                </c:pt>
                <c:pt idx="16">
                  <c:v>-54.0075229999999</c:v>
                </c:pt>
                <c:pt idx="17">
                  <c:v>-31.124994000000001</c:v>
                </c:pt>
                <c:pt idx="18">
                  <c:v>10.228242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07-4D5D-B601-86648D333E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77051151"/>
        <c:axId val="1077052399"/>
      </c:barChart>
      <c:catAx>
        <c:axId val="1077051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1077052399"/>
        <c:crosses val="autoZero"/>
        <c:auto val="1"/>
        <c:lblAlgn val="ctr"/>
        <c:lblOffset val="100"/>
        <c:noMultiLvlLbl val="0"/>
      </c:catAx>
      <c:valAx>
        <c:axId val="1077052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1077051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'Energy consumption general data'!$D$23</c:f>
              <c:strCache>
                <c:ptCount val="1"/>
                <c:pt idx="0">
                  <c:v>Electricity consumption (MWh/year)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'Energy consumption general data'!$A$24:$A$29</c:f>
              <c:strCache>
                <c:ptCount val="6"/>
                <c:pt idx="0">
                  <c:v>Before 1950</c:v>
                </c:pt>
                <c:pt idx="1">
                  <c:v>1950 – 1969</c:v>
                </c:pt>
                <c:pt idx="2">
                  <c:v>1950 – 1969</c:v>
                </c:pt>
                <c:pt idx="3">
                  <c:v>1980 – 1989</c:v>
                </c:pt>
                <c:pt idx="4">
                  <c:v>1990 – 1999</c:v>
                </c:pt>
                <c:pt idx="5">
                  <c:v>2000 – 2011</c:v>
                </c:pt>
              </c:strCache>
            </c:strRef>
          </c:cat>
          <c:val>
            <c:numRef>
              <c:f>'Energy consumption general data'!$D$24:$D$29</c:f>
              <c:numCache>
                <c:formatCode>#,##0</c:formatCode>
                <c:ptCount val="6"/>
                <c:pt idx="0">
                  <c:v>5436181.9000000004</c:v>
                </c:pt>
                <c:pt idx="1">
                  <c:v>7344841.9000000004</c:v>
                </c:pt>
                <c:pt idx="2">
                  <c:v>7753084.7000000002</c:v>
                </c:pt>
                <c:pt idx="3">
                  <c:v>7730050.7999999998</c:v>
                </c:pt>
                <c:pt idx="4">
                  <c:v>5834790.7999999998</c:v>
                </c:pt>
                <c:pt idx="5">
                  <c:v>7522866.9000000004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75-4C04-AD8A-7C2E75EF2894}"/>
            </c:ext>
          </c:extLst>
        </c:ser>
        <c:ser>
          <c:idx val="1"/>
          <c:order val="1"/>
          <c:tx>
            <c:strRef>
              <c:f>'Energy consumption general data'!$E$23</c:f>
              <c:strCache>
                <c:ptCount val="1"/>
                <c:pt idx="0">
                  <c:v>Natural gas (MWh/year)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'Energy consumption general data'!$A$24:$A$29</c:f>
              <c:strCache>
                <c:ptCount val="6"/>
                <c:pt idx="0">
                  <c:v>Before 1950</c:v>
                </c:pt>
                <c:pt idx="1">
                  <c:v>1950 – 1969</c:v>
                </c:pt>
                <c:pt idx="2">
                  <c:v>1950 – 1969</c:v>
                </c:pt>
                <c:pt idx="3">
                  <c:v>1980 – 1989</c:v>
                </c:pt>
                <c:pt idx="4">
                  <c:v>1990 – 1999</c:v>
                </c:pt>
                <c:pt idx="5">
                  <c:v>2000 – 2011</c:v>
                </c:pt>
              </c:strCache>
            </c:strRef>
          </c:cat>
          <c:val>
            <c:numRef>
              <c:f>'Energy consumption general data'!$E$24:$E$29</c:f>
              <c:numCache>
                <c:formatCode>#,##0</c:formatCode>
                <c:ptCount val="6"/>
                <c:pt idx="0">
                  <c:v>13927898.6</c:v>
                </c:pt>
                <c:pt idx="1">
                  <c:v>18085120</c:v>
                </c:pt>
                <c:pt idx="2">
                  <c:v>17002936</c:v>
                </c:pt>
                <c:pt idx="3">
                  <c:v>19068488</c:v>
                </c:pt>
                <c:pt idx="4">
                  <c:v>11812312</c:v>
                </c:pt>
                <c:pt idx="5">
                  <c:v>19496543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75-4C04-AD8A-7C2E75EF2894}"/>
            </c:ext>
          </c:extLst>
        </c:ser>
        <c:ser>
          <c:idx val="2"/>
          <c:order val="2"/>
          <c:tx>
            <c:strRef>
              <c:f>'Energy consumption general data'!$F$23</c:f>
              <c:strCache>
                <c:ptCount val="1"/>
                <c:pt idx="0">
                  <c:v>Total Energy Consumption (MWh/year)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'Energy consumption general data'!$A$24:$A$29</c:f>
              <c:strCache>
                <c:ptCount val="6"/>
                <c:pt idx="0">
                  <c:v>Before 1950</c:v>
                </c:pt>
                <c:pt idx="1">
                  <c:v>1950 – 1969</c:v>
                </c:pt>
                <c:pt idx="2">
                  <c:v>1950 – 1969</c:v>
                </c:pt>
                <c:pt idx="3">
                  <c:v>1980 – 1989</c:v>
                </c:pt>
                <c:pt idx="4">
                  <c:v>1990 – 1999</c:v>
                </c:pt>
                <c:pt idx="5">
                  <c:v>2000 – 2011</c:v>
                </c:pt>
              </c:strCache>
            </c:strRef>
          </c:cat>
          <c:val>
            <c:numRef>
              <c:f>'Energy consumption general data'!$F$24:$F$29</c:f>
              <c:numCache>
                <c:formatCode>#,##0</c:formatCode>
                <c:ptCount val="6"/>
                <c:pt idx="0">
                  <c:v>23562805</c:v>
                </c:pt>
                <c:pt idx="1">
                  <c:v>27123865.199999999</c:v>
                </c:pt>
                <c:pt idx="2">
                  <c:v>28307255.5</c:v>
                </c:pt>
                <c:pt idx="3">
                  <c:v>29036957.5</c:v>
                </c:pt>
                <c:pt idx="4">
                  <c:v>20188104.699999999</c:v>
                </c:pt>
                <c:pt idx="5">
                  <c:v>28579881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75-4C04-AD8A-7C2E75EF28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38127744"/>
        <c:axId val="838132736"/>
      </c:barChart>
      <c:catAx>
        <c:axId val="838127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838132736"/>
        <c:crosses val="autoZero"/>
        <c:auto val="1"/>
        <c:lblAlgn val="ctr"/>
        <c:lblOffset val="100"/>
        <c:noMultiLvlLbl val="0"/>
      </c:catAx>
      <c:valAx>
        <c:axId val="83813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838127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'Energy consumption general data'!$D$13:$D$14</c:f>
              <c:strCache>
                <c:ptCount val="2"/>
                <c:pt idx="0">
                  <c:v>Electricity consumption by households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'Energy consumption general data'!$A$15:$A$20</c:f>
              <c:strCache>
                <c:ptCount val="6"/>
                <c:pt idx="0">
                  <c:v>56 square metres or less</c:v>
                </c:pt>
                <c:pt idx="1">
                  <c:v>56 to 93 square metres </c:v>
                </c:pt>
                <c:pt idx="2">
                  <c:v>93 to 139 square metres </c:v>
                </c:pt>
                <c:pt idx="3">
                  <c:v>139 to 186 square metres</c:v>
                </c:pt>
                <c:pt idx="4">
                  <c:v>186 to 232 square metres</c:v>
                </c:pt>
                <c:pt idx="5">
                  <c:v>232 or more square metres</c:v>
                </c:pt>
              </c:strCache>
            </c:strRef>
          </c:cat>
          <c:val>
            <c:numRef>
              <c:f>'Energy consumption general data'!$D$15:$D$20</c:f>
              <c:numCache>
                <c:formatCode>#,##0</c:formatCode>
                <c:ptCount val="6"/>
                <c:pt idx="0">
                  <c:v>5248544</c:v>
                </c:pt>
                <c:pt idx="1">
                  <c:v>8991364</c:v>
                </c:pt>
                <c:pt idx="2">
                  <c:v>14265284</c:v>
                </c:pt>
                <c:pt idx="3">
                  <c:v>25111879</c:v>
                </c:pt>
                <c:pt idx="4">
                  <c:v>23087296</c:v>
                </c:pt>
                <c:pt idx="5">
                  <c:v>73134174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31-4ED6-87AD-D3D499339C7F}"/>
            </c:ext>
          </c:extLst>
        </c:ser>
        <c:ser>
          <c:idx val="1"/>
          <c:order val="1"/>
          <c:tx>
            <c:strRef>
              <c:f>'Energy consumption general data'!$E$13:$E$14</c:f>
              <c:strCache>
                <c:ptCount val="2"/>
                <c:pt idx="0">
                  <c:v>Natural gas consumption by households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'Energy consumption general data'!$A$15:$A$20</c:f>
              <c:strCache>
                <c:ptCount val="6"/>
                <c:pt idx="0">
                  <c:v>56 square metres or less</c:v>
                </c:pt>
                <c:pt idx="1">
                  <c:v>56 to 93 square metres </c:v>
                </c:pt>
                <c:pt idx="2">
                  <c:v>93 to 139 square metres </c:v>
                </c:pt>
                <c:pt idx="3">
                  <c:v>139 to 186 square metres</c:v>
                </c:pt>
                <c:pt idx="4">
                  <c:v>186 to 232 square metres</c:v>
                </c:pt>
                <c:pt idx="5">
                  <c:v>232 or more square metres</c:v>
                </c:pt>
              </c:strCache>
            </c:strRef>
          </c:cat>
          <c:val>
            <c:numRef>
              <c:f>'Energy consumption general data'!$E$15:$E$20</c:f>
              <c:numCache>
                <c:formatCode>#,##0</c:formatCode>
                <c:ptCount val="6"/>
                <c:pt idx="0">
                  <c:v>9248544</c:v>
                </c:pt>
                <c:pt idx="1">
                  <c:v>11519961</c:v>
                </c:pt>
                <c:pt idx="2">
                  <c:v>25341784</c:v>
                </c:pt>
                <c:pt idx="3">
                  <c:v>61017284</c:v>
                </c:pt>
                <c:pt idx="4">
                  <c:v>61888941</c:v>
                </c:pt>
                <c:pt idx="5">
                  <c:v>194016444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31-4ED6-87AD-D3D499339C7F}"/>
            </c:ext>
          </c:extLst>
        </c:ser>
        <c:ser>
          <c:idx val="2"/>
          <c:order val="2"/>
          <c:tx>
            <c:strRef>
              <c:f>'Energy consumption general data'!$F$13:$F$14</c:f>
              <c:strCache>
                <c:ptCount val="2"/>
                <c:pt idx="0">
                  <c:v>Total Energy Consumption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'Energy consumption general data'!$A$15:$A$20</c:f>
              <c:strCache>
                <c:ptCount val="6"/>
                <c:pt idx="0">
                  <c:v>56 square metres or less</c:v>
                </c:pt>
                <c:pt idx="1">
                  <c:v>56 to 93 square metres </c:v>
                </c:pt>
                <c:pt idx="2">
                  <c:v>93 to 139 square metres </c:v>
                </c:pt>
                <c:pt idx="3">
                  <c:v>139 to 186 square metres</c:v>
                </c:pt>
                <c:pt idx="4">
                  <c:v>186 to 232 square metres</c:v>
                </c:pt>
                <c:pt idx="5">
                  <c:v>232 or more square metres</c:v>
                </c:pt>
              </c:strCache>
            </c:strRef>
          </c:cat>
          <c:val>
            <c:numRef>
              <c:f>'Energy consumption general data'!$F$15:$F$20</c:f>
              <c:numCache>
                <c:formatCode>#,##0</c:formatCode>
                <c:ptCount val="6"/>
                <c:pt idx="0">
                  <c:v>14497088</c:v>
                </c:pt>
                <c:pt idx="1">
                  <c:v>8991364</c:v>
                </c:pt>
                <c:pt idx="2">
                  <c:v>14265284</c:v>
                </c:pt>
                <c:pt idx="3">
                  <c:v>25111879</c:v>
                </c:pt>
                <c:pt idx="4">
                  <c:v>23087296</c:v>
                </c:pt>
                <c:pt idx="5">
                  <c:v>73134174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31-4ED6-87AD-D3D499339C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38130240"/>
        <c:axId val="838130656"/>
      </c:barChart>
      <c:catAx>
        <c:axId val="83813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838130656"/>
        <c:crosses val="autoZero"/>
        <c:auto val="1"/>
        <c:lblAlgn val="ctr"/>
        <c:lblOffset val="100"/>
        <c:noMultiLvlLbl val="0"/>
      </c:catAx>
      <c:valAx>
        <c:axId val="83813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838130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pre - 1980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5906955931607745"/>
                  <c:y val="1.260661629699924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IL"/>
                </a:p>
              </c:txPr>
            </c:trendlineLbl>
          </c:trendline>
          <c:xVal>
            <c:numRef>
              <c:f>'Energy with semi detached'!$H$55:$L$55</c:f>
              <c:numCache>
                <c:formatCode>General</c:formatCode>
                <c:ptCount val="5"/>
                <c:pt idx="0">
                  <c:v>0.4</c:v>
                </c:pt>
                <c:pt idx="1">
                  <c:v>0.53</c:v>
                </c:pt>
                <c:pt idx="2">
                  <c:v>0.64</c:v>
                </c:pt>
                <c:pt idx="3">
                  <c:v>0.83</c:v>
                </c:pt>
                <c:pt idx="4">
                  <c:v>0.86</c:v>
                </c:pt>
              </c:numCache>
            </c:numRef>
          </c:xVal>
          <c:yVal>
            <c:numRef>
              <c:f>('Energy with semi detached'!$E$98,'Energy with semi detached'!$E$89,'Energy with semi detached'!$E$71,'Energy with semi detached'!$E$80,'Energy with semi detached'!$E$62)</c:f>
              <c:numCache>
                <c:formatCode>General</c:formatCode>
                <c:ptCount val="5"/>
                <c:pt idx="0">
                  <c:v>33.599999999999994</c:v>
                </c:pt>
                <c:pt idx="1">
                  <c:v>9.5</c:v>
                </c:pt>
                <c:pt idx="2">
                  <c:v>26.25</c:v>
                </c:pt>
                <c:pt idx="3">
                  <c:v>17.5</c:v>
                </c:pt>
                <c:pt idx="4">
                  <c:v>36.549999999999997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92-44E1-A221-F81B8099639B}"/>
            </c:ext>
          </c:extLst>
        </c:ser>
        <c:ser>
          <c:idx val="1"/>
          <c:order val="1"/>
          <c:tx>
            <c:v>1980 - 2004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0009154158031518"/>
                  <c:y val="-7.823322053587447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IL"/>
                </a:p>
              </c:txPr>
            </c:trendlineLbl>
          </c:trendline>
          <c:xVal>
            <c:numRef>
              <c:f>'Energy with semi detached'!$H$57:$L$57</c:f>
              <c:numCache>
                <c:formatCode>General</c:formatCode>
                <c:ptCount val="5"/>
                <c:pt idx="0">
                  <c:v>0.38</c:v>
                </c:pt>
                <c:pt idx="1">
                  <c:v>0.56000000000000005</c:v>
                </c:pt>
                <c:pt idx="2">
                  <c:v>0.69</c:v>
                </c:pt>
                <c:pt idx="3">
                  <c:v>0.95</c:v>
                </c:pt>
                <c:pt idx="4">
                  <c:v>1.03</c:v>
                </c:pt>
              </c:numCache>
            </c:numRef>
          </c:xVal>
          <c:yVal>
            <c:numRef>
              <c:f>('Energy with semi detached'!$E$101,'Energy with semi detached'!$E$92,'Energy with semi detached'!$E$74,'Energy with semi detached'!$E$83,'Energy with semi detached'!$E$65)</c:f>
              <c:numCache>
                <c:formatCode>General</c:formatCode>
                <c:ptCount val="5"/>
                <c:pt idx="0">
                  <c:v>34.099999999999994</c:v>
                </c:pt>
                <c:pt idx="1">
                  <c:v>21.85</c:v>
                </c:pt>
                <c:pt idx="2">
                  <c:v>17.5</c:v>
                </c:pt>
                <c:pt idx="3">
                  <c:v>37.25</c:v>
                </c:pt>
                <c:pt idx="4">
                  <c:v>29.049999999999997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592-44E1-A221-F81B8099639B}"/>
            </c:ext>
          </c:extLst>
        </c:ser>
        <c:ser>
          <c:idx val="2"/>
          <c:order val="2"/>
          <c:tx>
            <c:v>post - 2004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8839175329115984"/>
                  <c:y val="7.879228466625146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IL"/>
                </a:p>
              </c:txPr>
            </c:trendlineLbl>
          </c:trendline>
          <c:xVal>
            <c:numRef>
              <c:f>'Energy with semi detached'!$H$59:$L$59</c:f>
              <c:numCache>
                <c:formatCode>General</c:formatCode>
                <c:ptCount val="5"/>
                <c:pt idx="0">
                  <c:v>0.42</c:v>
                </c:pt>
                <c:pt idx="1">
                  <c:v>0.5</c:v>
                </c:pt>
                <c:pt idx="2">
                  <c:v>0.66</c:v>
                </c:pt>
                <c:pt idx="3">
                  <c:v>0.81</c:v>
                </c:pt>
                <c:pt idx="4">
                  <c:v>0.89</c:v>
                </c:pt>
              </c:numCache>
            </c:numRef>
          </c:xVal>
          <c:yVal>
            <c:numRef>
              <c:f>('Energy with semi detached'!$E$104,'Energy with semi detached'!$E$95,'Energy with semi detached'!$E$77,'Energy with semi detached'!$E$86,'Energy with semi detached'!$E$68)</c:f>
              <c:numCache>
                <c:formatCode>General</c:formatCode>
                <c:ptCount val="5"/>
                <c:pt idx="0">
                  <c:v>24.6</c:v>
                </c:pt>
                <c:pt idx="1">
                  <c:v>6.8</c:v>
                </c:pt>
                <c:pt idx="2">
                  <c:v>15.2</c:v>
                </c:pt>
                <c:pt idx="3">
                  <c:v>16.600000000000001</c:v>
                </c:pt>
                <c:pt idx="4">
                  <c:v>21.549999999999997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592-44E1-A221-F81B80996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6745328"/>
        <c:axId val="306748240"/>
      </c:scatterChart>
      <c:valAx>
        <c:axId val="306745328"/>
        <c:scaling>
          <c:orientation val="minMax"/>
          <c:min val="0.3000000000000000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306748240"/>
        <c:crosses val="autoZero"/>
        <c:crossBetween val="midCat"/>
      </c:valAx>
      <c:valAx>
        <c:axId val="306748240"/>
        <c:scaling>
          <c:orientation val="minMax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306745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'Energy with semi detached'!$H$64:$L$64</c:f>
              <c:numCache>
                <c:formatCode>General</c:formatCode>
                <c:ptCount val="5"/>
                <c:pt idx="0">
                  <c:v>7.2000000000000005E-4</c:v>
                </c:pt>
                <c:pt idx="1">
                  <c:v>1.25E-3</c:v>
                </c:pt>
                <c:pt idx="2">
                  <c:v>1.34E-3</c:v>
                </c:pt>
                <c:pt idx="3">
                  <c:v>1.6000000000000001E-3</c:v>
                </c:pt>
                <c:pt idx="4">
                  <c:v>1.0300000000000001E-3</c:v>
                </c:pt>
              </c:numCache>
            </c:numRef>
          </c:xVal>
          <c:yVal>
            <c:numRef>
              <c:f>'Energy with semi detached'!$H$68:$L$68</c:f>
              <c:numCache>
                <c:formatCode>General</c:formatCode>
                <c:ptCount val="5"/>
                <c:pt idx="0">
                  <c:v>20.5</c:v>
                </c:pt>
                <c:pt idx="1">
                  <c:v>28</c:v>
                </c:pt>
                <c:pt idx="2">
                  <c:v>33.35</c:v>
                </c:pt>
                <c:pt idx="3">
                  <c:v>37.5</c:v>
                </c:pt>
                <c:pt idx="4">
                  <c:v>46.15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24-4050-B3E1-3A8869E3D231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'Energy with semi detached'!$H$64:$L$64</c:f>
              <c:numCache>
                <c:formatCode>General</c:formatCode>
                <c:ptCount val="5"/>
                <c:pt idx="0">
                  <c:v>7.2000000000000005E-4</c:v>
                </c:pt>
                <c:pt idx="1">
                  <c:v>1.25E-3</c:v>
                </c:pt>
                <c:pt idx="2">
                  <c:v>1.34E-3</c:v>
                </c:pt>
                <c:pt idx="3">
                  <c:v>1.6000000000000001E-3</c:v>
                </c:pt>
                <c:pt idx="4">
                  <c:v>1.0300000000000001E-3</c:v>
                </c:pt>
              </c:numCache>
            </c:numRef>
          </c:xVal>
          <c:yVal>
            <c:numRef>
              <c:f>'Energy with semi detached'!$H$70:$L$70</c:f>
              <c:numCache>
                <c:formatCode>General</c:formatCode>
                <c:ptCount val="5"/>
                <c:pt idx="0">
                  <c:v>28.9</c:v>
                </c:pt>
                <c:pt idx="1">
                  <c:v>23.55</c:v>
                </c:pt>
                <c:pt idx="2">
                  <c:v>25.6</c:v>
                </c:pt>
                <c:pt idx="3">
                  <c:v>31.75</c:v>
                </c:pt>
                <c:pt idx="4">
                  <c:v>36.85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724-4050-B3E1-3A8869E3D231}"/>
            </c:ext>
          </c:extLst>
        </c:ser>
        <c:ser>
          <c:idx val="2"/>
          <c:order val="2"/>
          <c:tx>
            <c:v>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2540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6342410323709536"/>
                  <c:y val="8.941090696996208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IL"/>
                </a:p>
              </c:txPr>
            </c:trendlineLbl>
          </c:trendline>
          <c:xVal>
            <c:numRef>
              <c:f>'Energy with semi detached'!$H$64:$L$64</c:f>
              <c:numCache>
                <c:formatCode>General</c:formatCode>
                <c:ptCount val="5"/>
                <c:pt idx="0">
                  <c:v>7.2000000000000005E-4</c:v>
                </c:pt>
                <c:pt idx="1">
                  <c:v>1.25E-3</c:v>
                </c:pt>
                <c:pt idx="2">
                  <c:v>1.34E-3</c:v>
                </c:pt>
                <c:pt idx="3">
                  <c:v>1.6000000000000001E-3</c:v>
                </c:pt>
                <c:pt idx="4">
                  <c:v>1.0300000000000001E-3</c:v>
                </c:pt>
              </c:numCache>
            </c:numRef>
          </c:xVal>
          <c:yVal>
            <c:numRef>
              <c:f>'Energy with semi detached'!$H$72:$L$72</c:f>
              <c:numCache>
                <c:formatCode>General</c:formatCode>
                <c:ptCount val="5"/>
                <c:pt idx="0">
                  <c:v>17.149999999999999</c:v>
                </c:pt>
                <c:pt idx="1">
                  <c:v>10.5</c:v>
                </c:pt>
                <c:pt idx="2">
                  <c:v>32.299999999999997</c:v>
                </c:pt>
                <c:pt idx="3">
                  <c:v>27.5</c:v>
                </c:pt>
                <c:pt idx="4">
                  <c:v>17.55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724-4050-B3E1-3A8869E3D2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553344"/>
        <c:axId val="2015550432"/>
      </c:scatterChart>
      <c:valAx>
        <c:axId val="2015553344"/>
        <c:scaling>
          <c:orientation val="minMax"/>
          <c:min val="6.0000000000000016E-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2015550432"/>
        <c:crosses val="autoZero"/>
        <c:crossBetween val="midCat"/>
      </c:valAx>
      <c:valAx>
        <c:axId val="201555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2015553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'Energy with semi detached'!$G$68</c:f>
              <c:strCache>
                <c:ptCount val="1"/>
                <c:pt idx="0">
                  <c:v>Pre - 1980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'Energy with semi detached'!$H$63:$L$63</c:f>
              <c:strCache>
                <c:ptCount val="5"/>
                <c:pt idx="0">
                  <c:v>&gt;5</c:v>
                </c:pt>
                <c:pt idx="1">
                  <c:v>&lt;5 </c:v>
                </c:pt>
                <c:pt idx="2">
                  <c:v>raw</c:v>
                </c:pt>
                <c:pt idx="3">
                  <c:v>semi</c:v>
                </c:pt>
                <c:pt idx="4">
                  <c:v>detached</c:v>
                </c:pt>
              </c:strCache>
            </c:strRef>
          </c:cat>
          <c:val>
            <c:numRef>
              <c:f>'Energy with semi detached'!$H$68:$L$68</c:f>
              <c:numCache>
                <c:formatCode>General</c:formatCode>
                <c:ptCount val="5"/>
                <c:pt idx="0">
                  <c:v>20.5</c:v>
                </c:pt>
                <c:pt idx="1">
                  <c:v>28</c:v>
                </c:pt>
                <c:pt idx="2">
                  <c:v>33.35</c:v>
                </c:pt>
                <c:pt idx="3">
                  <c:v>37.5</c:v>
                </c:pt>
                <c:pt idx="4">
                  <c:v>46.15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53-42D0-ABB1-2FB02257320D}"/>
            </c:ext>
          </c:extLst>
        </c:ser>
        <c:ser>
          <c:idx val="1"/>
          <c:order val="1"/>
          <c:tx>
            <c:strRef>
              <c:f>'Energy with semi detached'!$G$70</c:f>
              <c:strCache>
                <c:ptCount val="1"/>
                <c:pt idx="0">
                  <c:v>1980 - 2004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'Energy with semi detached'!$H$63:$L$63</c:f>
              <c:strCache>
                <c:ptCount val="5"/>
                <c:pt idx="0">
                  <c:v>&gt;5</c:v>
                </c:pt>
                <c:pt idx="1">
                  <c:v>&lt;5 </c:v>
                </c:pt>
                <c:pt idx="2">
                  <c:v>raw</c:v>
                </c:pt>
                <c:pt idx="3">
                  <c:v>semi</c:v>
                </c:pt>
                <c:pt idx="4">
                  <c:v>detached</c:v>
                </c:pt>
              </c:strCache>
            </c:strRef>
          </c:cat>
          <c:val>
            <c:numRef>
              <c:f>'Energy with semi detached'!$H$70:$L$70</c:f>
              <c:numCache>
                <c:formatCode>General</c:formatCode>
                <c:ptCount val="5"/>
                <c:pt idx="0">
                  <c:v>28.9</c:v>
                </c:pt>
                <c:pt idx="1">
                  <c:v>23.55</c:v>
                </c:pt>
                <c:pt idx="2">
                  <c:v>25.6</c:v>
                </c:pt>
                <c:pt idx="3">
                  <c:v>31.75</c:v>
                </c:pt>
                <c:pt idx="4">
                  <c:v>36.85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53-42D0-ABB1-2FB02257320D}"/>
            </c:ext>
          </c:extLst>
        </c:ser>
        <c:ser>
          <c:idx val="2"/>
          <c:order val="2"/>
          <c:tx>
            <c:strRef>
              <c:f>'Energy with semi detached'!$G$72</c:f>
              <c:strCache>
                <c:ptCount val="1"/>
                <c:pt idx="0">
                  <c:v>post - 2004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'Energy with semi detached'!$H$63:$L$63</c:f>
              <c:strCache>
                <c:ptCount val="5"/>
                <c:pt idx="0">
                  <c:v>&gt;5</c:v>
                </c:pt>
                <c:pt idx="1">
                  <c:v>&lt;5 </c:v>
                </c:pt>
                <c:pt idx="2">
                  <c:v>raw</c:v>
                </c:pt>
                <c:pt idx="3">
                  <c:v>semi</c:v>
                </c:pt>
                <c:pt idx="4">
                  <c:v>detached</c:v>
                </c:pt>
              </c:strCache>
            </c:strRef>
          </c:cat>
          <c:val>
            <c:numRef>
              <c:f>'Energy with semi detached'!$H$72:$L$72</c:f>
              <c:numCache>
                <c:formatCode>General</c:formatCode>
                <c:ptCount val="5"/>
                <c:pt idx="0">
                  <c:v>17.149999999999999</c:v>
                </c:pt>
                <c:pt idx="1">
                  <c:v>10.5</c:v>
                </c:pt>
                <c:pt idx="2">
                  <c:v>32.299999999999997</c:v>
                </c:pt>
                <c:pt idx="3">
                  <c:v>27.5</c:v>
                </c:pt>
                <c:pt idx="4">
                  <c:v>17.55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53-42D0-ABB1-2FB0225732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10279296"/>
        <c:axId val="2010274304"/>
      </c:barChart>
      <c:catAx>
        <c:axId val="201027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2010274304"/>
        <c:crosses val="autoZero"/>
        <c:auto val="1"/>
        <c:lblAlgn val="ctr"/>
        <c:lblOffset val="100"/>
        <c:noMultiLvlLbl val="0"/>
      </c:catAx>
      <c:valAx>
        <c:axId val="2010274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2010279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Relationship Id="rId9" Type="http://schemas.openxmlformats.org/officeDocument/2006/relationships/chart" Target="../charts/chart19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40820</xdr:colOff>
      <xdr:row>58</xdr:row>
      <xdr:rowOff>1119</xdr:rowOff>
    </xdr:from>
    <xdr:to>
      <xdr:col>18</xdr:col>
      <xdr:colOff>244927</xdr:colOff>
      <xdr:row>75</xdr:row>
      <xdr:rowOff>13607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BDDD86-49C8-4A6D-A5A9-8C5E316FAD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82150</xdr:colOff>
      <xdr:row>32</xdr:row>
      <xdr:rowOff>54502</xdr:rowOff>
    </xdr:from>
    <xdr:to>
      <xdr:col>14</xdr:col>
      <xdr:colOff>588818</xdr:colOff>
      <xdr:row>44</xdr:row>
      <xdr:rowOff>103911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5F52431-3D10-4B47-9BDB-E58681D5C1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560294</xdr:colOff>
      <xdr:row>60</xdr:row>
      <xdr:rowOff>82763</xdr:rowOff>
    </xdr:from>
    <xdr:to>
      <xdr:col>4</xdr:col>
      <xdr:colOff>1852973</xdr:colOff>
      <xdr:row>74</xdr:row>
      <xdr:rowOff>158963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F8C039D-8465-487B-9E92-A55E44A0D2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465044</xdr:colOff>
      <xdr:row>99</xdr:row>
      <xdr:rowOff>89646</xdr:rowOff>
    </xdr:from>
    <xdr:to>
      <xdr:col>35</xdr:col>
      <xdr:colOff>246530</xdr:colOff>
      <xdr:row>117</xdr:row>
      <xdr:rowOff>33617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2A9C5F3-F157-4E27-BCA9-E3DE2C54EC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442632</xdr:colOff>
      <xdr:row>18</xdr:row>
      <xdr:rowOff>51393</xdr:rowOff>
    </xdr:from>
    <xdr:to>
      <xdr:col>14</xdr:col>
      <xdr:colOff>173691</xdr:colOff>
      <xdr:row>30</xdr:row>
      <xdr:rowOff>106862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06FCF85-7511-47DE-8E2B-C9A8A187A2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386602</xdr:colOff>
      <xdr:row>3</xdr:row>
      <xdr:rowOff>207818</xdr:rowOff>
    </xdr:from>
    <xdr:to>
      <xdr:col>14</xdr:col>
      <xdr:colOff>117661</xdr:colOff>
      <xdr:row>17</xdr:row>
      <xdr:rowOff>43702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5F0F691-E8ED-49EA-9AD7-76D13AA659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1086971</xdr:colOff>
      <xdr:row>76</xdr:row>
      <xdr:rowOff>78441</xdr:rowOff>
    </xdr:from>
    <xdr:to>
      <xdr:col>12</xdr:col>
      <xdr:colOff>240128</xdr:colOff>
      <xdr:row>92</xdr:row>
      <xdr:rowOff>100853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F020F5B-E248-4695-857E-03650FBAB8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509867</xdr:colOff>
      <xdr:row>60</xdr:row>
      <xdr:rowOff>11207</xdr:rowOff>
    </xdr:from>
    <xdr:to>
      <xdr:col>21</xdr:col>
      <xdr:colOff>112058</xdr:colOff>
      <xdr:row>75</xdr:row>
      <xdr:rowOff>67236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5D20413-ACB1-4D87-9D14-DD86F46822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536864</xdr:colOff>
      <xdr:row>60</xdr:row>
      <xdr:rowOff>51954</xdr:rowOff>
    </xdr:from>
    <xdr:to>
      <xdr:col>29</xdr:col>
      <xdr:colOff>85646</xdr:colOff>
      <xdr:row>74</xdr:row>
      <xdr:rowOff>180974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6097C2F8-7DEF-416A-A1BB-8049FEBF75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393007</xdr:colOff>
      <xdr:row>80</xdr:row>
      <xdr:rowOff>122464</xdr:rowOff>
    </xdr:from>
    <xdr:to>
      <xdr:col>24</xdr:col>
      <xdr:colOff>231322</xdr:colOff>
      <xdr:row>97</xdr:row>
      <xdr:rowOff>13607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F1D0902A-46C9-4AFF-BF69-C335964957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700368</xdr:colOff>
      <xdr:row>3</xdr:row>
      <xdr:rowOff>81643</xdr:rowOff>
    </xdr:from>
    <xdr:to>
      <xdr:col>22</xdr:col>
      <xdr:colOff>467591</xdr:colOff>
      <xdr:row>24</xdr:row>
      <xdr:rowOff>49917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CE428D6-8F58-488D-BA50-205DCC86D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100012</xdr:colOff>
      <xdr:row>26</xdr:row>
      <xdr:rowOff>-1</xdr:rowOff>
    </xdr:from>
    <xdr:to>
      <xdr:col>11</xdr:col>
      <xdr:colOff>1166812</xdr:colOff>
      <xdr:row>41</xdr:row>
      <xdr:rowOff>95251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5F0C9C8-7BD2-40A7-A8F6-6332C51F9F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752103</xdr:colOff>
      <xdr:row>24</xdr:row>
      <xdr:rowOff>149679</xdr:rowOff>
    </xdr:from>
    <xdr:to>
      <xdr:col>20</xdr:col>
      <xdr:colOff>440376</xdr:colOff>
      <xdr:row>40</xdr:row>
      <xdr:rowOff>196190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89B6837-DD8C-44ED-B979-F179F2CC33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95248</xdr:colOff>
      <xdr:row>3</xdr:row>
      <xdr:rowOff>117765</xdr:rowOff>
    </xdr:from>
    <xdr:to>
      <xdr:col>34</xdr:col>
      <xdr:colOff>17317</xdr:colOff>
      <xdr:row>24</xdr:row>
      <xdr:rowOff>51954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2E701F3-1D2A-4092-8D45-D15D3DF6CA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538683</xdr:colOff>
      <xdr:row>92</xdr:row>
      <xdr:rowOff>169470</xdr:rowOff>
    </xdr:from>
    <xdr:to>
      <xdr:col>15</xdr:col>
      <xdr:colOff>434190</xdr:colOff>
      <xdr:row>108</xdr:row>
      <xdr:rowOff>188978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57D88302-4812-40BB-970B-CA7EC3F977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417035</xdr:colOff>
      <xdr:row>133</xdr:row>
      <xdr:rowOff>1</xdr:rowOff>
    </xdr:from>
    <xdr:to>
      <xdr:col>14</xdr:col>
      <xdr:colOff>173308</xdr:colOff>
      <xdr:row>150</xdr:row>
      <xdr:rowOff>56031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5AB17F1E-0FD3-432F-B663-24C0347924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1292678</xdr:colOff>
      <xdr:row>193</xdr:row>
      <xdr:rowOff>31852</xdr:rowOff>
    </xdr:from>
    <xdr:to>
      <xdr:col>13</xdr:col>
      <xdr:colOff>557893</xdr:colOff>
      <xdr:row>210</xdr:row>
      <xdr:rowOff>95249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DFBD8E4-0C3F-4375-9164-9E61E88FBA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1360713</xdr:colOff>
      <xdr:row>193</xdr:row>
      <xdr:rowOff>0</xdr:rowOff>
    </xdr:from>
    <xdr:to>
      <xdr:col>8</xdr:col>
      <xdr:colOff>1061356</xdr:colOff>
      <xdr:row>210</xdr:row>
      <xdr:rowOff>108856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8ADFB7D6-7020-44CB-BD8A-21F0B88E74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1741714</xdr:colOff>
      <xdr:row>193</xdr:row>
      <xdr:rowOff>0</xdr:rowOff>
    </xdr:from>
    <xdr:to>
      <xdr:col>4</xdr:col>
      <xdr:colOff>1130594</xdr:colOff>
      <xdr:row>210</xdr:row>
      <xdr:rowOff>164887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8D7E5E92-2A5E-4434-BC44-D648FEC63B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295275</xdr:colOff>
      <xdr:row>3</xdr:row>
      <xdr:rowOff>14287</xdr:rowOff>
    </xdr:from>
    <xdr:to>
      <xdr:col>25</xdr:col>
      <xdr:colOff>600075</xdr:colOff>
      <xdr:row>16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8F230D-5EBA-4DBB-B2FC-F9B5848158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523875</xdr:colOff>
      <xdr:row>23</xdr:row>
      <xdr:rowOff>185737</xdr:rowOff>
    </xdr:from>
    <xdr:to>
      <xdr:col>14</xdr:col>
      <xdr:colOff>219075</xdr:colOff>
      <xdr:row>38</xdr:row>
      <xdr:rowOff>33337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882914F-8105-4FC5-B55B-7C96B8A57F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320385</xdr:colOff>
      <xdr:row>19</xdr:row>
      <xdr:rowOff>100445</xdr:rowOff>
    </xdr:from>
    <xdr:to>
      <xdr:col>26</xdr:col>
      <xdr:colOff>43294</xdr:colOff>
      <xdr:row>33</xdr:row>
      <xdr:rowOff>55418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35F64A8-8E7A-4CE7-9E1B-E949B3CB65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303067</xdr:colOff>
      <xdr:row>35</xdr:row>
      <xdr:rowOff>83127</xdr:rowOff>
    </xdr:from>
    <xdr:to>
      <xdr:col>26</xdr:col>
      <xdr:colOff>25976</xdr:colOff>
      <xdr:row>49</xdr:row>
      <xdr:rowOff>159327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D542B46-1558-4D47-B109-70F7115B96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Violet 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61002-F233-4CEE-B977-0509BD8DFDFE}">
  <dimension ref="A2:X115"/>
  <sheetViews>
    <sheetView topLeftCell="A16" zoomScale="55" zoomScaleNormal="55" workbookViewId="0">
      <selection activeCell="R12" sqref="R12"/>
    </sheetView>
  </sheetViews>
  <sheetFormatPr defaultRowHeight="15" x14ac:dyDescent="0.25"/>
  <cols>
    <col min="1" max="1" width="38" customWidth="1"/>
    <col min="2" max="2" width="16.140625" customWidth="1"/>
    <col min="3" max="3" width="20.7109375" customWidth="1"/>
    <col min="4" max="4" width="28.28515625" customWidth="1"/>
    <col min="5" max="5" width="29.5703125" customWidth="1"/>
    <col min="6" max="6" width="14.28515625" customWidth="1"/>
    <col min="18" max="18" width="18" customWidth="1"/>
  </cols>
  <sheetData>
    <row r="2" spans="1:20" ht="31.5" x14ac:dyDescent="0.25">
      <c r="B2" s="101" t="s">
        <v>17</v>
      </c>
      <c r="C2" s="101"/>
      <c r="D2" s="7" t="s">
        <v>8</v>
      </c>
      <c r="E2" s="8" t="s">
        <v>18</v>
      </c>
    </row>
    <row r="3" spans="1:20" ht="18.75" x14ac:dyDescent="0.3">
      <c r="A3" s="3"/>
      <c r="B3" s="102" t="s">
        <v>2</v>
      </c>
      <c r="C3" s="102"/>
      <c r="D3" s="102"/>
      <c r="E3" s="102"/>
    </row>
    <row r="4" spans="1:20" ht="60" x14ac:dyDescent="0.25">
      <c r="B4" s="2" t="s">
        <v>15</v>
      </c>
      <c r="C4" s="6" t="s">
        <v>16</v>
      </c>
    </row>
    <row r="5" spans="1:20" x14ac:dyDescent="0.25">
      <c r="A5" s="6" t="s">
        <v>1</v>
      </c>
      <c r="B5" s="9">
        <v>111.5</v>
      </c>
      <c r="C5" s="9">
        <v>156798870</v>
      </c>
      <c r="D5" s="9">
        <v>41621817.200000003</v>
      </c>
      <c r="E5" s="10">
        <v>99393301</v>
      </c>
      <c r="F5" s="1"/>
      <c r="R5" s="69"/>
      <c r="T5" s="6"/>
    </row>
    <row r="6" spans="1:20" x14ac:dyDescent="0.25">
      <c r="A6" s="28" t="s">
        <v>3</v>
      </c>
      <c r="B6" s="29"/>
      <c r="C6" s="29"/>
      <c r="D6" s="29"/>
      <c r="E6" s="28"/>
      <c r="S6" s="70"/>
    </row>
    <row r="7" spans="1:20" x14ac:dyDescent="0.25">
      <c r="A7" s="6" t="s">
        <v>4</v>
      </c>
      <c r="B7" s="9">
        <v>139.5</v>
      </c>
      <c r="C7" s="9">
        <v>126514401.59999999</v>
      </c>
      <c r="D7" s="9">
        <v>31517905.5</v>
      </c>
      <c r="E7" s="10">
        <v>80226045.5</v>
      </c>
      <c r="S7" s="70"/>
    </row>
    <row r="8" spans="1:20" ht="19.5" customHeight="1" x14ac:dyDescent="0.25">
      <c r="A8" s="6" t="s">
        <v>5</v>
      </c>
      <c r="B8" s="9">
        <v>95.6</v>
      </c>
      <c r="C8" s="9">
        <v>60151759</v>
      </c>
      <c r="D8" s="9">
        <v>3832457.7</v>
      </c>
      <c r="E8" s="10">
        <v>12787346.300000001</v>
      </c>
      <c r="S8" s="70"/>
    </row>
    <row r="9" spans="1:20" x14ac:dyDescent="0.25">
      <c r="A9" s="6" t="s">
        <v>6</v>
      </c>
      <c r="B9" s="9">
        <v>29.4</v>
      </c>
      <c r="C9" s="9">
        <v>16708821.9</v>
      </c>
      <c r="D9" s="9">
        <v>2364860.2000000002</v>
      </c>
      <c r="E9" s="10">
        <v>1629972.7</v>
      </c>
      <c r="R9" s="6"/>
      <c r="S9" s="70"/>
    </row>
    <row r="10" spans="1:20" x14ac:dyDescent="0.25">
      <c r="A10" s="6" t="s">
        <v>7</v>
      </c>
      <c r="B10" s="9">
        <v>34.5</v>
      </c>
      <c r="C10" s="9">
        <v>5236109.0999999996</v>
      </c>
      <c r="D10" s="9">
        <v>2799118</v>
      </c>
      <c r="E10" s="10">
        <v>2388857.5</v>
      </c>
    </row>
    <row r="11" spans="1:20" x14ac:dyDescent="0.25">
      <c r="A11" s="6"/>
      <c r="B11" s="9"/>
      <c r="C11" s="9"/>
      <c r="D11" s="11"/>
      <c r="E11" s="9"/>
    </row>
    <row r="12" spans="1:20" x14ac:dyDescent="0.25">
      <c r="A12" s="6"/>
      <c r="B12" s="9"/>
      <c r="C12" s="9"/>
      <c r="D12" s="11"/>
      <c r="E12" s="9"/>
      <c r="G12" s="5"/>
      <c r="H12" s="5"/>
      <c r="I12" s="4"/>
      <c r="J12" s="5"/>
    </row>
    <row r="13" spans="1:20" x14ac:dyDescent="0.25">
      <c r="A13" s="32" t="s">
        <v>8</v>
      </c>
      <c r="B13" s="65"/>
      <c r="D13" s="99" t="s">
        <v>8</v>
      </c>
      <c r="E13" s="104" t="s">
        <v>18</v>
      </c>
      <c r="F13" s="99" t="s">
        <v>17</v>
      </c>
      <c r="G13" s="4"/>
      <c r="H13" s="4"/>
      <c r="I13" s="4"/>
      <c r="J13" s="4"/>
    </row>
    <row r="14" spans="1:20" x14ac:dyDescent="0.25">
      <c r="A14" s="33" t="s">
        <v>0</v>
      </c>
      <c r="B14" s="66"/>
      <c r="D14" s="100"/>
      <c r="E14" s="105"/>
      <c r="F14" s="100"/>
      <c r="G14" s="4"/>
      <c r="H14" s="4"/>
      <c r="I14" s="4"/>
      <c r="J14" s="4"/>
    </row>
    <row r="15" spans="1:20" x14ac:dyDescent="0.25">
      <c r="A15" s="6" t="s">
        <v>56</v>
      </c>
      <c r="B15" s="9">
        <v>40.9</v>
      </c>
      <c r="D15" s="9">
        <v>5248544</v>
      </c>
      <c r="E15" s="9">
        <v>9248544</v>
      </c>
      <c r="F15" s="9">
        <f xml:space="preserve"> SUM(D15:E15)</f>
        <v>14497088</v>
      </c>
    </row>
    <row r="16" spans="1:20" x14ac:dyDescent="0.25">
      <c r="A16" s="6" t="s">
        <v>57</v>
      </c>
      <c r="B16" s="9">
        <v>34.700000000000003</v>
      </c>
      <c r="D16" s="9">
        <v>8991364</v>
      </c>
      <c r="E16" s="19">
        <v>11519961</v>
      </c>
      <c r="F16" s="9">
        <v>8991364</v>
      </c>
    </row>
    <row r="17" spans="1:6" x14ac:dyDescent="0.25">
      <c r="A17" s="6" t="s">
        <v>58</v>
      </c>
      <c r="B17" s="9">
        <v>75.900000000000006</v>
      </c>
      <c r="D17" s="9">
        <v>14265284</v>
      </c>
      <c r="E17" s="19">
        <v>25341784</v>
      </c>
      <c r="F17" s="9">
        <v>14265284</v>
      </c>
    </row>
    <row r="18" spans="1:6" x14ac:dyDescent="0.25">
      <c r="A18" s="6" t="s">
        <v>59</v>
      </c>
      <c r="B18" s="9">
        <v>100</v>
      </c>
      <c r="D18" s="9">
        <v>25111879</v>
      </c>
      <c r="E18" s="19">
        <v>61017284</v>
      </c>
      <c r="F18" s="9">
        <v>25111879</v>
      </c>
    </row>
    <row r="19" spans="1:6" x14ac:dyDescent="0.25">
      <c r="A19" s="6" t="s">
        <v>60</v>
      </c>
      <c r="B19" s="9">
        <v>120.5</v>
      </c>
      <c r="D19" s="9">
        <v>23087296</v>
      </c>
      <c r="E19" s="19">
        <v>61888941</v>
      </c>
      <c r="F19" s="9">
        <v>23087296</v>
      </c>
    </row>
    <row r="20" spans="1:6" x14ac:dyDescent="0.25">
      <c r="A20" s="6" t="s">
        <v>61</v>
      </c>
      <c r="B20" s="9">
        <v>159.1</v>
      </c>
      <c r="D20" s="9">
        <v>73134174</v>
      </c>
      <c r="E20" s="19">
        <v>194016444</v>
      </c>
      <c r="F20" s="9">
        <v>73134174</v>
      </c>
    </row>
    <row r="21" spans="1:6" x14ac:dyDescent="0.25">
      <c r="A21" s="6"/>
      <c r="B21" s="11"/>
      <c r="C21" s="11"/>
      <c r="D21" s="11"/>
      <c r="E21" s="6"/>
    </row>
    <row r="22" spans="1:6" x14ac:dyDescent="0.25">
      <c r="A22" s="6"/>
      <c r="B22" s="6"/>
      <c r="C22" s="6"/>
      <c r="D22" s="6"/>
      <c r="E22" s="6"/>
    </row>
    <row r="23" spans="1:6" ht="30.75" customHeight="1" x14ac:dyDescent="0.25">
      <c r="A23" s="30" t="s">
        <v>9</v>
      </c>
      <c r="B23" s="31"/>
      <c r="D23" s="30" t="s">
        <v>26</v>
      </c>
      <c r="E23" s="30" t="s">
        <v>27</v>
      </c>
      <c r="F23" s="30" t="s">
        <v>25</v>
      </c>
    </row>
    <row r="24" spans="1:6" x14ac:dyDescent="0.25">
      <c r="A24" s="6" t="s">
        <v>10</v>
      </c>
      <c r="B24" s="23">
        <v>129.9</v>
      </c>
      <c r="D24" s="9">
        <v>5436181.9000000004</v>
      </c>
      <c r="E24" s="9">
        <v>13927898.6</v>
      </c>
      <c r="F24" s="9">
        <v>23562805</v>
      </c>
    </row>
    <row r="25" spans="1:6" x14ac:dyDescent="0.25">
      <c r="A25" s="6" t="s">
        <v>11</v>
      </c>
      <c r="B25" s="23">
        <v>100.3</v>
      </c>
      <c r="D25" s="9">
        <v>7344841.9000000004</v>
      </c>
      <c r="E25" s="9">
        <v>18085120</v>
      </c>
      <c r="F25" s="9">
        <v>27123865.199999999</v>
      </c>
    </row>
    <row r="26" spans="1:6" x14ac:dyDescent="0.25">
      <c r="A26" s="6" t="s">
        <v>11</v>
      </c>
      <c r="B26" s="23">
        <v>120.6</v>
      </c>
      <c r="D26" s="9">
        <v>7753084.7000000002</v>
      </c>
      <c r="E26" s="9">
        <v>17002936</v>
      </c>
      <c r="F26" s="9">
        <v>28307255.5</v>
      </c>
    </row>
    <row r="27" spans="1:6" x14ac:dyDescent="0.25">
      <c r="A27" s="6" t="s">
        <v>12</v>
      </c>
      <c r="B27" s="23">
        <v>109.4</v>
      </c>
      <c r="D27" s="9">
        <v>7730050.7999999998</v>
      </c>
      <c r="E27" s="9">
        <v>19068488</v>
      </c>
      <c r="F27" s="9">
        <v>29036957.5</v>
      </c>
    </row>
    <row r="28" spans="1:6" x14ac:dyDescent="0.25">
      <c r="A28" s="6" t="s">
        <v>13</v>
      </c>
      <c r="B28" s="23">
        <v>95.6</v>
      </c>
      <c r="D28" s="9">
        <v>5834790.7999999998</v>
      </c>
      <c r="E28" s="9">
        <v>11812312</v>
      </c>
      <c r="F28" s="9">
        <v>20188104.699999999</v>
      </c>
    </row>
    <row r="29" spans="1:6" x14ac:dyDescent="0.25">
      <c r="A29" s="6" t="s">
        <v>14</v>
      </c>
      <c r="B29" s="23">
        <v>117.5</v>
      </c>
      <c r="D29" s="9">
        <v>7522866.9000000004</v>
      </c>
      <c r="E29" s="9">
        <v>19496543</v>
      </c>
      <c r="F29" s="9">
        <v>28579881</v>
      </c>
    </row>
    <row r="30" spans="1:6" x14ac:dyDescent="0.25">
      <c r="A30" s="6"/>
      <c r="B30" s="6"/>
      <c r="C30" s="6"/>
      <c r="D30" s="6"/>
      <c r="E30" s="6"/>
    </row>
    <row r="31" spans="1:6" x14ac:dyDescent="0.25">
      <c r="A31" s="6"/>
      <c r="B31" s="6"/>
      <c r="C31" s="6"/>
      <c r="D31" s="6"/>
      <c r="E31" s="6"/>
    </row>
    <row r="32" spans="1:6" ht="15.75" thickBot="1" x14ac:dyDescent="0.3">
      <c r="A32" s="6"/>
      <c r="B32" s="6"/>
      <c r="C32" s="6"/>
      <c r="D32" s="6"/>
      <c r="E32" s="6"/>
    </row>
    <row r="33" spans="1:5" ht="27" thickBot="1" x14ac:dyDescent="0.3">
      <c r="A33" s="24" t="s">
        <v>20</v>
      </c>
      <c r="B33" s="25" t="s">
        <v>4</v>
      </c>
      <c r="C33" s="26" t="s">
        <v>5</v>
      </c>
      <c r="D33" s="26" t="s">
        <v>6</v>
      </c>
      <c r="E33" s="27" t="s">
        <v>7</v>
      </c>
    </row>
    <row r="34" spans="1:5" x14ac:dyDescent="0.25">
      <c r="A34" s="20" t="s">
        <v>19</v>
      </c>
      <c r="B34" s="21">
        <v>29434520</v>
      </c>
      <c r="C34" s="21">
        <v>18186723</v>
      </c>
      <c r="D34" s="21">
        <v>15070095</v>
      </c>
      <c r="E34" s="22">
        <v>5895189</v>
      </c>
    </row>
    <row r="35" spans="1:5" x14ac:dyDescent="0.25">
      <c r="A35" s="12" t="s">
        <v>10</v>
      </c>
      <c r="B35" s="14">
        <v>3253285</v>
      </c>
      <c r="C35" s="14">
        <v>1335127</v>
      </c>
      <c r="D35" s="14">
        <v>1196071</v>
      </c>
      <c r="E35" s="15"/>
    </row>
    <row r="36" spans="1:5" x14ac:dyDescent="0.25">
      <c r="A36" s="12" t="s">
        <v>11</v>
      </c>
      <c r="B36" s="14">
        <v>5530483</v>
      </c>
      <c r="C36" s="14">
        <v>2961194</v>
      </c>
      <c r="D36" s="14">
        <v>2233501</v>
      </c>
      <c r="E36" s="16">
        <v>710690</v>
      </c>
    </row>
    <row r="37" spans="1:5" x14ac:dyDescent="0.25">
      <c r="A37" s="12" t="s">
        <v>11</v>
      </c>
      <c r="B37" s="14">
        <v>6349027.5</v>
      </c>
      <c r="C37" s="14">
        <v>3141296</v>
      </c>
      <c r="D37" s="14">
        <v>2824294</v>
      </c>
      <c r="E37" s="15"/>
    </row>
    <row r="38" spans="1:5" x14ac:dyDescent="0.25">
      <c r="A38" s="12" t="s">
        <v>12</v>
      </c>
      <c r="B38" s="14">
        <v>5532677</v>
      </c>
      <c r="C38" s="14">
        <v>2648240</v>
      </c>
      <c r="D38" s="14">
        <v>4274663</v>
      </c>
      <c r="E38" s="16">
        <v>105567</v>
      </c>
    </row>
    <row r="39" spans="1:5" x14ac:dyDescent="0.25">
      <c r="A39" s="12" t="s">
        <v>13</v>
      </c>
      <c r="B39" s="14">
        <v>4147718.6</v>
      </c>
      <c r="C39" s="14">
        <v>3646389</v>
      </c>
      <c r="D39" s="14">
        <v>2643883</v>
      </c>
      <c r="E39" s="16">
        <v>1343605</v>
      </c>
    </row>
    <row r="40" spans="1:5" ht="15.75" thickBot="1" x14ac:dyDescent="0.3">
      <c r="A40" s="13" t="s">
        <v>14</v>
      </c>
      <c r="B40" s="17">
        <v>4621328</v>
      </c>
      <c r="C40" s="17">
        <v>4454476</v>
      </c>
      <c r="D40" s="17">
        <v>1897680</v>
      </c>
      <c r="E40" s="18"/>
    </row>
    <row r="41" spans="1:5" x14ac:dyDescent="0.25">
      <c r="A41" s="6"/>
      <c r="B41" s="6"/>
      <c r="C41" s="6"/>
      <c r="D41" s="6"/>
      <c r="E41" s="6"/>
    </row>
    <row r="46" spans="1:5" ht="18.75" x14ac:dyDescent="0.25">
      <c r="A46" s="103" t="s">
        <v>21</v>
      </c>
      <c r="B46" s="103"/>
    </row>
    <row r="47" spans="1:5" x14ac:dyDescent="0.25">
      <c r="A47" s="32"/>
      <c r="B47" s="32"/>
    </row>
    <row r="48" spans="1:5" x14ac:dyDescent="0.25">
      <c r="A48" s="32" t="s">
        <v>22</v>
      </c>
      <c r="B48" s="32">
        <v>10030000</v>
      </c>
    </row>
    <row r="49" spans="1:20" x14ac:dyDescent="0.25">
      <c r="A49" s="32"/>
      <c r="B49" s="32"/>
    </row>
    <row r="50" spans="1:20" x14ac:dyDescent="0.25">
      <c r="A50" s="32" t="s">
        <v>23</v>
      </c>
      <c r="B50" s="32">
        <v>3680000</v>
      </c>
    </row>
    <row r="51" spans="1:20" x14ac:dyDescent="0.25">
      <c r="A51" s="32" t="s">
        <v>24</v>
      </c>
      <c r="B51" s="32">
        <v>4840000</v>
      </c>
    </row>
    <row r="55" spans="1:20" x14ac:dyDescent="0.25">
      <c r="A55" s="37" t="s">
        <v>28</v>
      </c>
      <c r="B55" s="35">
        <v>2000</v>
      </c>
      <c r="C55" s="35">
        <v>2001</v>
      </c>
      <c r="D55" s="35">
        <v>2002</v>
      </c>
      <c r="E55" s="35">
        <v>2003</v>
      </c>
      <c r="F55" s="35">
        <v>2004</v>
      </c>
      <c r="G55" s="35">
        <v>2005</v>
      </c>
      <c r="H55" s="35">
        <v>2006</v>
      </c>
      <c r="I55" s="35">
        <v>2007</v>
      </c>
      <c r="J55" s="35">
        <v>2008</v>
      </c>
      <c r="K55" s="35">
        <v>2009</v>
      </c>
      <c r="L55" s="35">
        <v>2010</v>
      </c>
      <c r="M55" s="35">
        <v>2011</v>
      </c>
      <c r="N55" s="35">
        <v>2012</v>
      </c>
      <c r="O55" s="35">
        <v>2013</v>
      </c>
      <c r="P55" s="35">
        <v>2014</v>
      </c>
      <c r="Q55" s="35">
        <v>2015</v>
      </c>
      <c r="R55" s="35">
        <v>2016</v>
      </c>
      <c r="S55" s="35">
        <v>2017</v>
      </c>
      <c r="T55" s="35">
        <v>2018</v>
      </c>
    </row>
    <row r="56" spans="1:20" x14ac:dyDescent="0.25">
      <c r="A56" s="36" t="s">
        <v>29</v>
      </c>
      <c r="B56" s="34">
        <v>1491.159296</v>
      </c>
      <c r="C56" s="34">
        <v>1433.1242480000001</v>
      </c>
      <c r="D56" s="34">
        <v>1504.8415090000001</v>
      </c>
      <c r="E56" s="34">
        <v>1514.4300069999999</v>
      </c>
      <c r="F56" s="34">
        <v>1516.063073</v>
      </c>
      <c r="G56" s="34">
        <v>1496.5230819999899</v>
      </c>
      <c r="H56" s="34">
        <v>1443.325513</v>
      </c>
      <c r="I56" s="34">
        <v>1563.1094029999899</v>
      </c>
      <c r="J56" s="34">
        <v>1567.6716239999901</v>
      </c>
      <c r="K56" s="34">
        <v>1530.4103929999901</v>
      </c>
      <c r="L56" s="34">
        <v>1489.793858</v>
      </c>
      <c r="M56" s="34">
        <v>1575.8456120000001</v>
      </c>
      <c r="N56" s="34">
        <v>1508.3769549999899</v>
      </c>
      <c r="O56" s="34">
        <v>1568.977611</v>
      </c>
      <c r="P56" s="34">
        <v>1614.6205170000001</v>
      </c>
      <c r="Q56" s="34">
        <v>1559.5124149999999</v>
      </c>
      <c r="R56" s="34">
        <v>1464.1784170000001</v>
      </c>
      <c r="S56" s="34">
        <v>1510.5858800000001</v>
      </c>
      <c r="T56" s="34">
        <v>1616.4768120000001</v>
      </c>
    </row>
    <row r="57" spans="1:20" x14ac:dyDescent="0.25">
      <c r="B57">
        <v>414211111.11111099</v>
      </c>
      <c r="C57">
        <v>398088888.888888</v>
      </c>
      <c r="D57">
        <v>418011111.11111099</v>
      </c>
    </row>
    <row r="111" spans="5:24" x14ac:dyDescent="0.25"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</row>
    <row r="112" spans="5:24" x14ac:dyDescent="0.25">
      <c r="F112" s="40">
        <v>2000</v>
      </c>
      <c r="G112" s="40">
        <v>2001</v>
      </c>
      <c r="H112" s="40">
        <v>2002</v>
      </c>
      <c r="I112" s="40">
        <v>2003</v>
      </c>
      <c r="J112" s="40">
        <v>2004</v>
      </c>
      <c r="K112" s="40">
        <v>2005</v>
      </c>
      <c r="L112" s="40">
        <v>2006</v>
      </c>
      <c r="M112" s="40">
        <v>2007</v>
      </c>
      <c r="N112" s="40">
        <v>2008</v>
      </c>
      <c r="O112" s="40">
        <v>2009</v>
      </c>
      <c r="P112" s="40">
        <v>2010</v>
      </c>
      <c r="Q112" s="40">
        <v>2011</v>
      </c>
      <c r="R112" s="40">
        <v>2012</v>
      </c>
      <c r="S112" s="40">
        <v>2013</v>
      </c>
      <c r="T112" s="40">
        <v>2014</v>
      </c>
      <c r="U112" s="40">
        <v>2015</v>
      </c>
      <c r="V112" s="40">
        <v>2016</v>
      </c>
      <c r="W112" s="40">
        <v>2017</v>
      </c>
      <c r="X112" s="40">
        <v>2018</v>
      </c>
    </row>
    <row r="113" spans="5:24" x14ac:dyDescent="0.25">
      <c r="E113" s="38" t="s">
        <v>32</v>
      </c>
      <c r="F113" s="34">
        <v>0</v>
      </c>
      <c r="G113" s="34">
        <v>25.487995000000002</v>
      </c>
      <c r="H113" s="34">
        <v>53.167526000000002</v>
      </c>
      <c r="I113" s="34">
        <v>82.339859000000004</v>
      </c>
      <c r="J113" s="34">
        <v>113.13726800000001</v>
      </c>
      <c r="K113" s="34">
        <v>143.665099999999</v>
      </c>
      <c r="L113" s="34">
        <v>172.12623600000001</v>
      </c>
      <c r="M113" s="34">
        <v>202.814437999999</v>
      </c>
      <c r="N113" s="34">
        <v>231.582641999999</v>
      </c>
      <c r="O113" s="34">
        <v>259.32873499999903</v>
      </c>
      <c r="P113" s="34">
        <v>274.95889299999902</v>
      </c>
      <c r="Q113" s="34">
        <v>299.340485</v>
      </c>
      <c r="R113" s="34">
        <v>324.19375600000001</v>
      </c>
      <c r="S113" s="34">
        <v>349.23556500000001</v>
      </c>
      <c r="T113" s="34">
        <v>372.08050500000002</v>
      </c>
      <c r="U113" s="34">
        <v>395.91314699999901</v>
      </c>
      <c r="V113" s="34">
        <v>417.16223100000002</v>
      </c>
      <c r="W113" s="34">
        <v>455.06799299999898</v>
      </c>
      <c r="X113" s="34">
        <v>489.36434899999898</v>
      </c>
    </row>
    <row r="114" spans="5:24" x14ac:dyDescent="0.25">
      <c r="E114" s="38" t="s">
        <v>31</v>
      </c>
      <c r="F114" s="34">
        <v>0</v>
      </c>
      <c r="G114" s="34">
        <v>0.25164399999999998</v>
      </c>
      <c r="H114" s="34">
        <v>0.47212799999999999</v>
      </c>
      <c r="I114" s="34">
        <v>0.58765199999999995</v>
      </c>
      <c r="J114" s="34">
        <v>0.382073</v>
      </c>
      <c r="K114" s="34">
        <v>-1.7440000000000001E-2</v>
      </c>
      <c r="L114" s="34">
        <v>-0.33044099999999998</v>
      </c>
      <c r="M114" s="34">
        <v>-0.62175100000000005</v>
      </c>
      <c r="N114" s="34">
        <v>-1.295722</v>
      </c>
      <c r="O114" s="34">
        <v>-2.1476479999999998</v>
      </c>
      <c r="P114" s="34">
        <v>-2.51058</v>
      </c>
      <c r="Q114" s="34">
        <v>-3.2175509999999998</v>
      </c>
      <c r="R114" s="34">
        <v>-4.0510039999999998</v>
      </c>
      <c r="S114" s="34">
        <v>-4.9650040000000004</v>
      </c>
      <c r="T114" s="34">
        <v>-5.914879</v>
      </c>
      <c r="U114" s="34">
        <v>-7.1929179999999997</v>
      </c>
      <c r="V114" s="34">
        <v>-8.5134889999999999</v>
      </c>
      <c r="W114" s="34">
        <v>-10.252793</v>
      </c>
      <c r="X114" s="34">
        <v>-10.9841449999999</v>
      </c>
    </row>
    <row r="115" spans="5:24" x14ac:dyDescent="0.25">
      <c r="E115" s="38" t="s">
        <v>30</v>
      </c>
      <c r="F115" s="34">
        <v>0</v>
      </c>
      <c r="G115" s="34">
        <v>-72.921608000000006</v>
      </c>
      <c r="H115" s="34">
        <v>-10.098416</v>
      </c>
      <c r="I115" s="34">
        <v>11.6991019999999</v>
      </c>
      <c r="J115" s="34">
        <v>-8.7342340000000007</v>
      </c>
      <c r="K115" s="34">
        <v>-26.102775999999899</v>
      </c>
      <c r="L115" s="34">
        <v>-99.939544999999896</v>
      </c>
      <c r="M115" s="34">
        <v>-15.3405109999999</v>
      </c>
      <c r="N115" s="34">
        <v>-2.5155069999999902</v>
      </c>
      <c r="O115" s="34">
        <v>6.6569690000000001</v>
      </c>
      <c r="P115" s="34">
        <v>-82.166504000000003</v>
      </c>
      <c r="Q115" s="34">
        <v>-43.721989000000001</v>
      </c>
      <c r="R115" s="34">
        <v>-107.505684</v>
      </c>
      <c r="S115" s="34">
        <v>-23.471658999999899</v>
      </c>
      <c r="T115" s="34">
        <v>30.390930000000001</v>
      </c>
      <c r="U115" s="34">
        <v>-30.552003999999901</v>
      </c>
      <c r="V115" s="34">
        <v>-54.0075229999999</v>
      </c>
      <c r="W115" s="34">
        <v>-31.124994000000001</v>
      </c>
      <c r="X115" s="34">
        <v>10.228242</v>
      </c>
    </row>
  </sheetData>
  <mergeCells count="6">
    <mergeCell ref="F13:F14"/>
    <mergeCell ref="B2:C2"/>
    <mergeCell ref="B3:E3"/>
    <mergeCell ref="A46:B46"/>
    <mergeCell ref="D13:D14"/>
    <mergeCell ref="E13:E1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11C6A-93A2-48E0-A761-0D3D3D05DA61}">
  <dimension ref="A1:O105"/>
  <sheetViews>
    <sheetView topLeftCell="A52" zoomScale="40" zoomScaleNormal="40" workbookViewId="0">
      <selection activeCell="F93" sqref="F93"/>
    </sheetView>
  </sheetViews>
  <sheetFormatPr defaultRowHeight="15" x14ac:dyDescent="0.25"/>
  <cols>
    <col min="1" max="1" width="12.28515625" customWidth="1"/>
    <col min="2" max="2" width="18.28515625" customWidth="1"/>
    <col min="3" max="3" width="20.5703125" customWidth="1"/>
    <col min="4" max="4" width="20.28515625" customWidth="1"/>
    <col min="5" max="5" width="22.7109375" customWidth="1"/>
    <col min="6" max="6" width="18.140625" customWidth="1"/>
    <col min="7" max="7" width="18" customWidth="1"/>
    <col min="8" max="8" width="17.5703125" customWidth="1"/>
    <col min="9" max="9" width="12.28515625" bestFit="1" customWidth="1"/>
    <col min="12" max="12" width="9.140625" customWidth="1"/>
  </cols>
  <sheetData>
    <row r="1" spans="7:13" x14ac:dyDescent="0.25">
      <c r="K1" s="67"/>
      <c r="L1" s="67"/>
      <c r="M1" s="67"/>
    </row>
    <row r="2" spans="7:13" ht="15" customHeight="1" x14ac:dyDescent="0.25">
      <c r="H2" s="6"/>
      <c r="I2" s="6"/>
      <c r="J2" s="6"/>
      <c r="K2" s="6"/>
      <c r="L2" s="6"/>
      <c r="M2" s="6"/>
    </row>
    <row r="3" spans="7:13" ht="15" customHeight="1" x14ac:dyDescent="0.25">
      <c r="H3" s="67"/>
    </row>
    <row r="4" spans="7:13" ht="15" customHeight="1" x14ac:dyDescent="0.25"/>
    <row r="5" spans="7:13" ht="15" customHeight="1" x14ac:dyDescent="0.25"/>
    <row r="6" spans="7:13" ht="15" customHeight="1" x14ac:dyDescent="0.25">
      <c r="G6" s="67"/>
    </row>
    <row r="7" spans="7:13" ht="15" customHeight="1" x14ac:dyDescent="0.25">
      <c r="G7" s="67"/>
    </row>
    <row r="8" spans="7:13" ht="15" customHeight="1" x14ac:dyDescent="0.25">
      <c r="G8" s="67"/>
    </row>
    <row r="9" spans="7:13" ht="15" customHeight="1" x14ac:dyDescent="0.25">
      <c r="G9" s="67"/>
    </row>
    <row r="10" spans="7:13" x14ac:dyDescent="0.25">
      <c r="G10" s="67"/>
    </row>
    <row r="11" spans="7:13" ht="15" customHeight="1" x14ac:dyDescent="0.25"/>
    <row r="12" spans="7:13" ht="15" customHeight="1" x14ac:dyDescent="0.25"/>
    <row r="13" spans="7:13" ht="15" customHeight="1" x14ac:dyDescent="0.25"/>
    <row r="14" spans="7:13" ht="15" customHeight="1" x14ac:dyDescent="0.25"/>
    <row r="15" spans="7:13" ht="15" customHeight="1" x14ac:dyDescent="0.25"/>
    <row r="16" spans="7:13" ht="15.75" customHeight="1" x14ac:dyDescent="0.25"/>
    <row r="17" ht="15.75" customHeight="1" x14ac:dyDescent="0.25"/>
    <row r="18" ht="15.75" customHeight="1" x14ac:dyDescent="0.25"/>
    <row r="20" ht="15" customHeight="1" x14ac:dyDescent="0.25"/>
    <row r="21" ht="1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9" ht="15" customHeight="1" x14ac:dyDescent="0.25"/>
    <row r="30" ht="1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50" spans="1:12" x14ac:dyDescent="0.25">
      <c r="C50" s="67"/>
    </row>
    <row r="51" spans="1:12" x14ac:dyDescent="0.25">
      <c r="C51" s="67"/>
    </row>
    <row r="52" spans="1:12" x14ac:dyDescent="0.25">
      <c r="C52" s="67"/>
    </row>
    <row r="53" spans="1:12" x14ac:dyDescent="0.25">
      <c r="C53" s="67"/>
    </row>
    <row r="54" spans="1:12" x14ac:dyDescent="0.25">
      <c r="C54" s="67"/>
      <c r="G54" s="67"/>
      <c r="H54" s="67" t="s">
        <v>62</v>
      </c>
      <c r="I54" s="67" t="s">
        <v>63</v>
      </c>
      <c r="J54" s="67" t="s">
        <v>64</v>
      </c>
      <c r="K54" s="67" t="s">
        <v>65</v>
      </c>
      <c r="L54" s="67" t="s">
        <v>69</v>
      </c>
    </row>
    <row r="55" spans="1:12" x14ac:dyDescent="0.25">
      <c r="C55" s="67"/>
      <c r="G55" s="67" t="s">
        <v>54</v>
      </c>
      <c r="H55" s="68">
        <v>0.4</v>
      </c>
      <c r="I55" s="68">
        <v>0.53</v>
      </c>
      <c r="J55" s="68">
        <v>0.64</v>
      </c>
      <c r="K55" s="68">
        <v>0.83</v>
      </c>
      <c r="L55" s="68">
        <v>0.86</v>
      </c>
    </row>
    <row r="56" spans="1:12" ht="15" customHeight="1" x14ac:dyDescent="0.25">
      <c r="G56" s="67"/>
      <c r="H56" s="67"/>
      <c r="I56" s="67"/>
      <c r="J56" s="67"/>
      <c r="K56" s="67"/>
    </row>
    <row r="57" spans="1:12" ht="15" customHeight="1" x14ac:dyDescent="0.25">
      <c r="G57" s="67" t="s">
        <v>38</v>
      </c>
      <c r="H57" s="68">
        <v>0.38</v>
      </c>
      <c r="I57" s="68">
        <v>0.56000000000000005</v>
      </c>
      <c r="J57" s="68">
        <v>0.69</v>
      </c>
      <c r="K57" s="68">
        <v>0.95</v>
      </c>
      <c r="L57" s="68">
        <v>1.03</v>
      </c>
    </row>
    <row r="58" spans="1:12" ht="15" customHeight="1" x14ac:dyDescent="0.25">
      <c r="G58" s="67"/>
      <c r="H58" s="67"/>
      <c r="I58" s="67"/>
      <c r="J58" s="67"/>
      <c r="K58" s="67"/>
    </row>
    <row r="59" spans="1:12" ht="15" customHeight="1" thickBot="1" x14ac:dyDescent="0.3">
      <c r="G59" s="67" t="s">
        <v>39</v>
      </c>
      <c r="H59" s="68">
        <v>0.42</v>
      </c>
      <c r="I59" s="68">
        <v>0.5</v>
      </c>
      <c r="J59" s="68">
        <v>0.66</v>
      </c>
      <c r="K59" s="68">
        <v>0.81</v>
      </c>
      <c r="L59" s="68">
        <v>0.89</v>
      </c>
    </row>
    <row r="60" spans="1:12" ht="15" customHeight="1" x14ac:dyDescent="0.25">
      <c r="A60" s="47" t="s">
        <v>34</v>
      </c>
      <c r="B60" s="108" t="s">
        <v>37</v>
      </c>
      <c r="C60" s="109"/>
      <c r="D60" s="110"/>
      <c r="E60" s="64" t="s">
        <v>55</v>
      </c>
    </row>
    <row r="61" spans="1:12" ht="15" customHeight="1" x14ac:dyDescent="0.25">
      <c r="A61" s="107" t="s">
        <v>33</v>
      </c>
      <c r="B61" s="32" t="s">
        <v>35</v>
      </c>
      <c r="C61" s="2">
        <v>43.5</v>
      </c>
      <c r="D61" s="2">
        <v>48.8</v>
      </c>
      <c r="E61" s="71">
        <f xml:space="preserve"> AVERAGE(C61,D61)</f>
        <v>46.15</v>
      </c>
    </row>
    <row r="62" spans="1:12" ht="15" customHeight="1" x14ac:dyDescent="0.25">
      <c r="A62" s="107"/>
      <c r="B62" s="32" t="s">
        <v>36</v>
      </c>
      <c r="C62" s="77">
        <v>34.799999999999997</v>
      </c>
      <c r="D62" s="77">
        <v>38.299999999999997</v>
      </c>
      <c r="E62" s="78">
        <f xml:space="preserve"> AVERAGE(C62,D62)</f>
        <v>36.549999999999997</v>
      </c>
    </row>
    <row r="63" spans="1:12" ht="15" customHeight="1" x14ac:dyDescent="0.25">
      <c r="A63" s="107"/>
      <c r="B63" s="48"/>
      <c r="C63" s="48"/>
      <c r="D63" s="48"/>
      <c r="E63" s="61"/>
      <c r="H63" t="s">
        <v>74</v>
      </c>
      <c r="I63" t="s">
        <v>73</v>
      </c>
      <c r="J63" s="67" t="s">
        <v>72</v>
      </c>
      <c r="K63" s="67" t="s">
        <v>71</v>
      </c>
      <c r="L63" s="67" t="s">
        <v>70</v>
      </c>
    </row>
    <row r="64" spans="1:12" ht="15" customHeight="1" x14ac:dyDescent="0.25">
      <c r="A64" s="107"/>
      <c r="B64" s="32" t="s">
        <v>35</v>
      </c>
      <c r="C64" s="44">
        <v>35.1</v>
      </c>
      <c r="D64" s="44">
        <v>38.6</v>
      </c>
      <c r="E64" s="71">
        <f xml:space="preserve"> AVERAGE(C64,D64)</f>
        <v>36.85</v>
      </c>
      <c r="G64" s="6" t="s">
        <v>68</v>
      </c>
      <c r="H64" s="6">
        <v>7.2000000000000005E-4</v>
      </c>
      <c r="I64" s="6">
        <v>1.25E-3</v>
      </c>
      <c r="J64" s="6">
        <v>1.34E-3</v>
      </c>
      <c r="K64" s="6">
        <v>1.6000000000000001E-3</v>
      </c>
      <c r="L64" s="6">
        <v>1.0300000000000001E-3</v>
      </c>
    </row>
    <row r="65" spans="1:12" ht="15" customHeight="1" x14ac:dyDescent="0.25">
      <c r="A65" s="107"/>
      <c r="B65" s="32" t="s">
        <v>36</v>
      </c>
      <c r="C65" s="74">
        <v>27.7</v>
      </c>
      <c r="D65" s="74">
        <v>30.4</v>
      </c>
      <c r="E65" s="78">
        <f xml:space="preserve"> AVERAGE(C65,D65)</f>
        <v>29.049999999999997</v>
      </c>
      <c r="G65" s="67"/>
      <c r="H65">
        <v>5.4000000000000001E-4</v>
      </c>
      <c r="I65">
        <v>2.05E-4</v>
      </c>
      <c r="J65">
        <v>1.4E-3</v>
      </c>
      <c r="K65">
        <v>1.9E-3</v>
      </c>
      <c r="L65">
        <v>1.6000000000000001E-3</v>
      </c>
    </row>
    <row r="66" spans="1:12" ht="15" customHeight="1" x14ac:dyDescent="0.25">
      <c r="A66" s="107"/>
      <c r="B66" s="48"/>
      <c r="C66" s="48"/>
      <c r="D66" s="48"/>
      <c r="E66" s="61"/>
      <c r="H66">
        <v>8.9999999999999998E-4</v>
      </c>
      <c r="I66">
        <v>8.4000000000000003E-4</v>
      </c>
      <c r="J66">
        <v>5.5999999999999995E-4</v>
      </c>
      <c r="K66">
        <v>1.4E-3</v>
      </c>
      <c r="L66">
        <v>3.2000000000000002E-3</v>
      </c>
    </row>
    <row r="67" spans="1:12" ht="15" customHeight="1" x14ac:dyDescent="0.25">
      <c r="A67" s="107"/>
      <c r="B67" s="32" t="s">
        <v>35</v>
      </c>
      <c r="C67" s="44">
        <v>16.399999999999999</v>
      </c>
      <c r="D67" s="44">
        <v>18.7</v>
      </c>
      <c r="E67" s="71">
        <f t="shared" ref="E67:E68" si="0" xml:space="preserve"> AVERAGE(C67,D67)</f>
        <v>17.549999999999997</v>
      </c>
    </row>
    <row r="68" spans="1:12" ht="15" customHeight="1" x14ac:dyDescent="0.25">
      <c r="A68" s="107"/>
      <c r="B68" s="32" t="s">
        <v>36</v>
      </c>
      <c r="C68" s="45">
        <v>20.399999999999999</v>
      </c>
      <c r="D68" s="45">
        <v>22.7</v>
      </c>
      <c r="E68" s="78">
        <f t="shared" si="0"/>
        <v>21.549999999999997</v>
      </c>
      <c r="G68" s="67" t="s">
        <v>54</v>
      </c>
      <c r="H68">
        <v>20.5</v>
      </c>
      <c r="I68" s="68">
        <v>28</v>
      </c>
      <c r="J68" s="68">
        <v>33.35</v>
      </c>
      <c r="K68">
        <v>37.5</v>
      </c>
      <c r="L68">
        <v>46.15</v>
      </c>
    </row>
    <row r="69" spans="1:12" ht="15" customHeight="1" thickBot="1" x14ac:dyDescent="0.3">
      <c r="A69" s="46"/>
      <c r="B69" s="46"/>
      <c r="C69" s="46"/>
      <c r="D69" s="46"/>
      <c r="E69" s="62"/>
      <c r="G69" s="67"/>
      <c r="I69" s="67"/>
      <c r="J69" s="67"/>
      <c r="L69" s="67"/>
    </row>
    <row r="70" spans="1:12" ht="15" customHeight="1" x14ac:dyDescent="0.25">
      <c r="A70" s="106" t="s">
        <v>40</v>
      </c>
      <c r="B70" s="49" t="s">
        <v>35</v>
      </c>
      <c r="C70" s="4">
        <v>31.7</v>
      </c>
      <c r="D70" s="4">
        <v>35</v>
      </c>
      <c r="E70" s="71">
        <f xml:space="preserve"> AVERAGE(C70,D70)</f>
        <v>33.35</v>
      </c>
      <c r="G70" s="67" t="s">
        <v>38</v>
      </c>
      <c r="H70">
        <v>28.9</v>
      </c>
      <c r="I70" s="68">
        <v>23.55</v>
      </c>
      <c r="J70" s="68">
        <v>25.6</v>
      </c>
      <c r="K70">
        <v>31.75</v>
      </c>
      <c r="L70" s="60">
        <v>36.85</v>
      </c>
    </row>
    <row r="71" spans="1:12" ht="15" customHeight="1" x14ac:dyDescent="0.25">
      <c r="A71" s="107"/>
      <c r="B71" s="32" t="s">
        <v>36</v>
      </c>
      <c r="C71" s="76">
        <v>23.3</v>
      </c>
      <c r="D71" s="76">
        <v>29.2</v>
      </c>
      <c r="E71" s="78">
        <f xml:space="preserve"> AVERAGE(C71,D71)</f>
        <v>26.25</v>
      </c>
      <c r="G71" s="67"/>
      <c r="I71" s="67"/>
      <c r="J71" s="67"/>
      <c r="L71" s="67"/>
    </row>
    <row r="72" spans="1:12" ht="15.75" customHeight="1" x14ac:dyDescent="0.25">
      <c r="A72" s="107"/>
      <c r="B72" s="48"/>
      <c r="C72" s="48"/>
      <c r="D72" s="48"/>
      <c r="E72" s="61"/>
      <c r="G72" s="67" t="s">
        <v>39</v>
      </c>
      <c r="H72">
        <v>17.149999999999999</v>
      </c>
      <c r="I72" s="68">
        <v>10.5</v>
      </c>
      <c r="J72" s="68">
        <v>32.299999999999997</v>
      </c>
      <c r="K72">
        <v>27.5</v>
      </c>
      <c r="L72" s="68">
        <v>17.55</v>
      </c>
    </row>
    <row r="73" spans="1:12" ht="15.75" customHeight="1" x14ac:dyDescent="0.25">
      <c r="A73" s="107"/>
      <c r="B73" s="32" t="s">
        <v>35</v>
      </c>
      <c r="C73" s="44">
        <v>24.1</v>
      </c>
      <c r="D73" s="44">
        <v>27.1</v>
      </c>
      <c r="E73" s="71">
        <f t="shared" ref="E73" si="1" xml:space="preserve"> AVERAGE(C73,D73)</f>
        <v>25.6</v>
      </c>
    </row>
    <row r="74" spans="1:12" ht="15.75" customHeight="1" x14ac:dyDescent="0.25">
      <c r="A74" s="107"/>
      <c r="B74" s="32" t="s">
        <v>36</v>
      </c>
      <c r="C74" s="4">
        <v>16</v>
      </c>
      <c r="D74" s="4">
        <v>19</v>
      </c>
      <c r="E74" s="78">
        <f xml:space="preserve"> AVERAGE(C80,D80)</f>
        <v>17.5</v>
      </c>
    </row>
    <row r="75" spans="1:12" ht="15.75" customHeight="1" thickBot="1" x14ac:dyDescent="0.3">
      <c r="A75" s="107"/>
      <c r="B75" s="48"/>
      <c r="C75" s="48"/>
      <c r="D75" s="48"/>
      <c r="E75" s="61"/>
      <c r="H75">
        <v>1.2</v>
      </c>
      <c r="I75">
        <v>1.9</v>
      </c>
      <c r="J75">
        <v>1.8</v>
      </c>
      <c r="K75">
        <v>2.5</v>
      </c>
      <c r="L75">
        <v>3</v>
      </c>
    </row>
    <row r="76" spans="1:12" ht="15" customHeight="1" thickBot="1" x14ac:dyDescent="0.3">
      <c r="A76" s="107"/>
      <c r="B76" s="32" t="s">
        <v>35</v>
      </c>
      <c r="C76" s="42">
        <v>31</v>
      </c>
      <c r="D76" s="42">
        <v>33.6</v>
      </c>
      <c r="E76" s="71">
        <f xml:space="preserve"> AVERAGE(C76,D76)</f>
        <v>32.299999999999997</v>
      </c>
    </row>
    <row r="77" spans="1:12" ht="15" customHeight="1" thickBot="1" x14ac:dyDescent="0.3">
      <c r="A77" s="107"/>
      <c r="B77" s="32" t="s">
        <v>36</v>
      </c>
      <c r="C77" s="43">
        <v>14.7</v>
      </c>
      <c r="D77" s="43">
        <v>15.7</v>
      </c>
      <c r="E77" s="78">
        <f xml:space="preserve"> AVERAGE(C77,D77)</f>
        <v>15.2</v>
      </c>
    </row>
    <row r="78" spans="1:12" ht="15.75" customHeight="1" thickBot="1" x14ac:dyDescent="0.3">
      <c r="A78" s="46"/>
      <c r="B78" s="46"/>
      <c r="C78" s="46"/>
      <c r="D78" s="46"/>
      <c r="E78" s="62"/>
    </row>
    <row r="79" spans="1:12" ht="15.75" customHeight="1" x14ac:dyDescent="0.25">
      <c r="A79" s="111" t="s">
        <v>41</v>
      </c>
      <c r="B79" s="50" t="s">
        <v>35</v>
      </c>
      <c r="C79" s="75">
        <v>35</v>
      </c>
      <c r="D79" s="75">
        <v>40</v>
      </c>
      <c r="E79" s="71">
        <f t="shared" ref="E79" si="2" xml:space="preserve"> AVERAGE(C79,D79)</f>
        <v>37.5</v>
      </c>
    </row>
    <row r="80" spans="1:12" ht="15.75" customHeight="1" x14ac:dyDescent="0.25">
      <c r="A80" s="112"/>
      <c r="B80" s="51" t="s">
        <v>36</v>
      </c>
      <c r="C80" s="4">
        <v>15</v>
      </c>
      <c r="D80" s="4">
        <v>20</v>
      </c>
      <c r="E80" s="78">
        <f xml:space="preserve"> AVERAGE(C80,D80)</f>
        <v>17.5</v>
      </c>
    </row>
    <row r="81" spans="1:13" ht="15.75" customHeight="1" thickBot="1" x14ac:dyDescent="0.3">
      <c r="A81" s="112"/>
      <c r="B81" s="52"/>
      <c r="C81" s="52"/>
      <c r="D81" s="52"/>
      <c r="E81" s="63"/>
    </row>
    <row r="82" spans="1:13" ht="15.75" customHeight="1" thickBot="1" x14ac:dyDescent="0.3">
      <c r="A82" s="112"/>
      <c r="B82" s="51" t="s">
        <v>35</v>
      </c>
      <c r="C82" s="42">
        <v>30.8</v>
      </c>
      <c r="D82" s="42">
        <v>32.700000000000003</v>
      </c>
      <c r="E82" s="71">
        <f t="shared" ref="E82:E83" si="3" xml:space="preserve"> AVERAGE(C82,D82)</f>
        <v>31.75</v>
      </c>
    </row>
    <row r="83" spans="1:13" ht="15.75" customHeight="1" thickBot="1" x14ac:dyDescent="0.3">
      <c r="A83" s="112"/>
      <c r="B83" s="51" t="s">
        <v>36</v>
      </c>
      <c r="C83" s="43">
        <v>35.9</v>
      </c>
      <c r="D83" s="43">
        <v>38.6</v>
      </c>
      <c r="E83" s="78">
        <f t="shared" si="3"/>
        <v>37.25</v>
      </c>
    </row>
    <row r="84" spans="1:13" ht="15.75" customHeight="1" thickBot="1" x14ac:dyDescent="0.3">
      <c r="A84" s="112"/>
      <c r="B84" s="52"/>
      <c r="C84" s="52"/>
      <c r="D84" s="52"/>
      <c r="E84" s="63"/>
    </row>
    <row r="85" spans="1:13" ht="15" customHeight="1" thickBot="1" x14ac:dyDescent="0.3">
      <c r="A85" s="112"/>
      <c r="B85" s="51" t="s">
        <v>35</v>
      </c>
      <c r="C85" s="42">
        <v>26.6</v>
      </c>
      <c r="D85" s="42">
        <v>28.4</v>
      </c>
      <c r="E85" s="71">
        <f t="shared" ref="E85:E86" si="4" xml:space="preserve"> AVERAGE(C85,D85)</f>
        <v>27.5</v>
      </c>
    </row>
    <row r="86" spans="1:13" ht="15" customHeight="1" thickBot="1" x14ac:dyDescent="0.3">
      <c r="A86" s="112"/>
      <c r="B86" s="51" t="s">
        <v>36</v>
      </c>
      <c r="C86" s="43">
        <v>15.4</v>
      </c>
      <c r="D86" s="43">
        <v>17.8</v>
      </c>
      <c r="E86" s="78">
        <f t="shared" si="4"/>
        <v>16.600000000000001</v>
      </c>
    </row>
    <row r="87" spans="1:13" ht="15.75" customHeight="1" thickBot="1" x14ac:dyDescent="0.3">
      <c r="A87" s="46"/>
      <c r="B87" s="46"/>
      <c r="C87" s="46"/>
      <c r="D87" s="46"/>
      <c r="E87" s="62"/>
    </row>
    <row r="88" spans="1:13" ht="15.75" customHeight="1" x14ac:dyDescent="0.25">
      <c r="A88" s="111" t="s">
        <v>42</v>
      </c>
      <c r="B88" s="50" t="s">
        <v>35</v>
      </c>
      <c r="C88" s="2">
        <v>26</v>
      </c>
      <c r="D88" s="2">
        <v>30</v>
      </c>
      <c r="E88" s="71">
        <f t="shared" ref="E88:E89" si="5" xml:space="preserve"> AVERAGE(C88,D88)</f>
        <v>28</v>
      </c>
    </row>
    <row r="89" spans="1:13" ht="15.75" customHeight="1" x14ac:dyDescent="0.25">
      <c r="A89" s="112"/>
      <c r="B89" s="51" t="s">
        <v>36</v>
      </c>
      <c r="C89" s="2">
        <v>9.5</v>
      </c>
      <c r="D89" s="2">
        <v>9.5</v>
      </c>
      <c r="E89" s="78">
        <f t="shared" si="5"/>
        <v>9.5</v>
      </c>
    </row>
    <row r="90" spans="1:13" ht="15.75" customHeight="1" thickBot="1" x14ac:dyDescent="0.3">
      <c r="A90" s="112"/>
      <c r="B90" s="52"/>
      <c r="C90" s="52"/>
      <c r="D90" s="52"/>
      <c r="E90" s="63"/>
    </row>
    <row r="91" spans="1:13" ht="15.75" customHeight="1" thickBot="1" x14ac:dyDescent="0.3">
      <c r="A91" s="112"/>
      <c r="B91" s="51" t="s">
        <v>35</v>
      </c>
      <c r="C91" s="42">
        <v>22.3</v>
      </c>
      <c r="D91" s="42">
        <v>24.8</v>
      </c>
      <c r="E91" s="71">
        <f t="shared" ref="E91:E92" si="6" xml:space="preserve"> AVERAGE(C91,D91)</f>
        <v>23.55</v>
      </c>
    </row>
    <row r="92" spans="1:13" ht="15.75" customHeight="1" thickBot="1" x14ac:dyDescent="0.3">
      <c r="A92" s="112"/>
      <c r="B92" s="51" t="s">
        <v>36</v>
      </c>
      <c r="C92" s="43">
        <v>20.100000000000001</v>
      </c>
      <c r="D92" s="43">
        <v>23.6</v>
      </c>
      <c r="E92" s="78">
        <f t="shared" si="6"/>
        <v>21.85</v>
      </c>
    </row>
    <row r="93" spans="1:13" ht="15" customHeight="1" thickBot="1" x14ac:dyDescent="0.3">
      <c r="A93" s="112"/>
      <c r="B93" s="52"/>
      <c r="C93" s="52"/>
      <c r="D93" s="52"/>
      <c r="E93" s="63"/>
    </row>
    <row r="94" spans="1:13" ht="15" customHeight="1" thickBot="1" x14ac:dyDescent="0.3">
      <c r="A94" s="112"/>
      <c r="B94" s="51" t="s">
        <v>35</v>
      </c>
      <c r="C94" s="73">
        <v>9.3000000000000007</v>
      </c>
      <c r="D94" s="73">
        <v>11.7</v>
      </c>
      <c r="E94" s="71">
        <f t="shared" ref="E94:E95" si="7" xml:space="preserve"> AVERAGE(C94,D94)</f>
        <v>10.5</v>
      </c>
      <c r="H94" t="s">
        <v>74</v>
      </c>
      <c r="I94" t="s">
        <v>73</v>
      </c>
      <c r="J94" s="67" t="s">
        <v>72</v>
      </c>
      <c r="K94" s="67" t="s">
        <v>71</v>
      </c>
      <c r="L94" s="67" t="s">
        <v>70</v>
      </c>
    </row>
    <row r="95" spans="1:13" ht="15" customHeight="1" thickBot="1" x14ac:dyDescent="0.3">
      <c r="A95" s="112"/>
      <c r="B95" s="51" t="s">
        <v>36</v>
      </c>
      <c r="C95" s="43">
        <v>6.1</v>
      </c>
      <c r="D95" s="43">
        <v>7.5</v>
      </c>
      <c r="E95" s="78">
        <f t="shared" si="7"/>
        <v>6.8</v>
      </c>
      <c r="G95" s="67" t="s">
        <v>54</v>
      </c>
      <c r="H95">
        <v>20.5</v>
      </c>
      <c r="I95" s="68">
        <v>9.5</v>
      </c>
      <c r="J95">
        <v>26.25</v>
      </c>
      <c r="K95" s="68">
        <v>17.5</v>
      </c>
      <c r="L95">
        <v>36.549999999999997</v>
      </c>
      <c r="M95" s="6"/>
    </row>
    <row r="96" spans="1:13" ht="15" customHeight="1" thickBot="1" x14ac:dyDescent="0.3">
      <c r="A96" s="46"/>
      <c r="B96" s="46"/>
      <c r="C96" s="46"/>
      <c r="D96" s="46"/>
      <c r="E96" s="62"/>
      <c r="G96" s="67"/>
      <c r="I96" s="67"/>
      <c r="K96" s="67"/>
      <c r="L96" s="67"/>
    </row>
    <row r="97" spans="1:15" ht="15" customHeight="1" x14ac:dyDescent="0.25">
      <c r="A97" s="106" t="s">
        <v>43</v>
      </c>
      <c r="B97" s="49" t="s">
        <v>35</v>
      </c>
      <c r="C97" s="4">
        <v>19.5</v>
      </c>
      <c r="D97" s="4">
        <v>21.5</v>
      </c>
      <c r="E97" s="71">
        <f t="shared" ref="E97:E98" si="8" xml:space="preserve"> AVERAGE(C97,D97)</f>
        <v>20.5</v>
      </c>
      <c r="G97" s="67" t="s">
        <v>38</v>
      </c>
      <c r="H97">
        <v>28.9</v>
      </c>
      <c r="I97" s="68">
        <v>21.85</v>
      </c>
      <c r="J97">
        <v>17.5</v>
      </c>
      <c r="K97" s="68">
        <v>37.25</v>
      </c>
      <c r="L97" s="60">
        <v>29.05</v>
      </c>
    </row>
    <row r="98" spans="1:15" ht="15" customHeight="1" x14ac:dyDescent="0.25">
      <c r="A98" s="107"/>
      <c r="B98" s="32" t="s">
        <v>36</v>
      </c>
      <c r="C98" s="76">
        <v>31.9</v>
      </c>
      <c r="D98" s="76">
        <v>35.299999999999997</v>
      </c>
      <c r="E98" s="78">
        <f t="shared" si="8"/>
        <v>33.599999999999994</v>
      </c>
      <c r="G98" s="67"/>
      <c r="I98" s="67"/>
      <c r="K98" s="67"/>
      <c r="L98" s="67"/>
      <c r="M98" s="67"/>
      <c r="N98" s="67"/>
      <c r="O98" s="67"/>
    </row>
    <row r="99" spans="1:15" ht="15" customHeight="1" x14ac:dyDescent="0.25">
      <c r="A99" s="107"/>
      <c r="B99" s="48"/>
      <c r="C99" s="48"/>
      <c r="D99" s="48"/>
      <c r="E99" s="61"/>
      <c r="G99" s="67" t="s">
        <v>39</v>
      </c>
      <c r="H99">
        <v>17.149999999999999</v>
      </c>
      <c r="I99" s="68">
        <v>6.8</v>
      </c>
      <c r="J99">
        <v>15.2</v>
      </c>
      <c r="K99" s="68">
        <v>16.600000000000001</v>
      </c>
      <c r="L99" s="68">
        <v>21.55</v>
      </c>
      <c r="M99" s="67"/>
      <c r="N99" s="67"/>
      <c r="O99" s="67"/>
    </row>
    <row r="100" spans="1:15" ht="15" customHeight="1" x14ac:dyDescent="0.25">
      <c r="A100" s="107"/>
      <c r="B100" s="32" t="s">
        <v>35</v>
      </c>
      <c r="C100" s="72">
        <v>27.5</v>
      </c>
      <c r="D100" s="72">
        <v>30.3</v>
      </c>
      <c r="E100" s="71">
        <f t="shared" ref="E100:E101" si="9" xml:space="preserve"> AVERAGE(C100,D100)</f>
        <v>28.9</v>
      </c>
      <c r="G100" s="67"/>
      <c r="H100" s="67"/>
      <c r="I100" s="67"/>
      <c r="J100" s="67"/>
      <c r="K100" s="67"/>
      <c r="L100" s="67"/>
      <c r="M100" s="67"/>
      <c r="N100" s="67"/>
      <c r="O100" s="67"/>
    </row>
    <row r="101" spans="1:15" ht="15" customHeight="1" x14ac:dyDescent="0.25">
      <c r="A101" s="107"/>
      <c r="B101" s="32" t="s">
        <v>36</v>
      </c>
      <c r="C101" s="74">
        <v>32.299999999999997</v>
      </c>
      <c r="D101" s="74">
        <v>35.9</v>
      </c>
      <c r="E101" s="78">
        <f t="shared" si="9"/>
        <v>34.099999999999994</v>
      </c>
      <c r="G101" s="67"/>
      <c r="H101" s="67"/>
      <c r="I101" s="67"/>
      <c r="J101" s="67"/>
      <c r="K101" s="67"/>
      <c r="L101" s="67"/>
      <c r="M101" s="67"/>
      <c r="N101" s="67"/>
      <c r="O101" s="67"/>
    </row>
    <row r="102" spans="1:15" ht="15" customHeight="1" x14ac:dyDescent="0.25">
      <c r="A102" s="107"/>
      <c r="B102" s="48"/>
      <c r="C102" s="48"/>
      <c r="D102" s="48"/>
      <c r="E102" s="61"/>
      <c r="G102" s="67"/>
      <c r="H102" s="67"/>
      <c r="I102" s="67"/>
      <c r="J102" s="67"/>
      <c r="K102" s="67"/>
      <c r="L102" s="67"/>
      <c r="M102" s="67"/>
      <c r="N102" s="67"/>
      <c r="O102" s="67"/>
    </row>
    <row r="103" spans="1:15" ht="15" customHeight="1" x14ac:dyDescent="0.25">
      <c r="A103" s="107"/>
      <c r="B103" s="32" t="s">
        <v>35</v>
      </c>
      <c r="C103" s="2">
        <v>15.1</v>
      </c>
      <c r="D103" s="2">
        <v>19.2</v>
      </c>
      <c r="E103" s="71">
        <f t="shared" ref="E103:E104" si="10" xml:space="preserve"> AVERAGE(C103,D103)</f>
        <v>17.149999999999999</v>
      </c>
      <c r="G103" s="67"/>
      <c r="H103" s="67"/>
      <c r="I103" s="67"/>
      <c r="J103" s="67"/>
      <c r="K103" s="67"/>
      <c r="L103" s="67"/>
      <c r="M103" s="67"/>
      <c r="N103" s="67"/>
      <c r="O103" s="67"/>
    </row>
    <row r="104" spans="1:15" ht="15" customHeight="1" x14ac:dyDescent="0.25">
      <c r="A104" s="107"/>
      <c r="B104" s="32" t="s">
        <v>36</v>
      </c>
      <c r="C104" s="2">
        <v>23.3</v>
      </c>
      <c r="D104" s="2">
        <v>25.9</v>
      </c>
      <c r="E104" s="78">
        <f t="shared" si="10"/>
        <v>24.6</v>
      </c>
      <c r="H104" s="67"/>
      <c r="I104" s="67"/>
      <c r="J104" s="67"/>
      <c r="K104" s="67"/>
      <c r="L104" s="67"/>
      <c r="M104" s="67"/>
      <c r="N104" s="67"/>
      <c r="O104" s="67"/>
    </row>
    <row r="105" spans="1:15" ht="15" customHeight="1" thickBot="1" x14ac:dyDescent="0.3">
      <c r="A105" s="46"/>
      <c r="B105" s="46"/>
      <c r="C105" s="46"/>
      <c r="D105" s="46"/>
      <c r="E105" s="59"/>
      <c r="H105" s="67"/>
      <c r="I105" s="67"/>
      <c r="J105" s="67"/>
      <c r="K105" s="67"/>
      <c r="L105" s="67"/>
      <c r="M105" s="67"/>
      <c r="N105" s="67"/>
      <c r="O105" s="67"/>
    </row>
  </sheetData>
  <mergeCells count="6">
    <mergeCell ref="A97:A104"/>
    <mergeCell ref="B60:D60"/>
    <mergeCell ref="A61:A68"/>
    <mergeCell ref="A70:A77"/>
    <mergeCell ref="A79:A86"/>
    <mergeCell ref="A88:A9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6A0CE-811E-427E-ABBC-5855F5158C4E}">
  <dimension ref="A1:S192"/>
  <sheetViews>
    <sheetView tabSelected="1" zoomScale="10" zoomScaleNormal="10" workbookViewId="0">
      <selection activeCell="E184" sqref="E184:G184"/>
    </sheetView>
  </sheetViews>
  <sheetFormatPr defaultRowHeight="15" x14ac:dyDescent="0.25"/>
  <cols>
    <col min="1" max="1" width="28.42578125" customWidth="1"/>
    <col min="2" max="2" width="27.85546875" customWidth="1"/>
    <col min="3" max="3" width="30.85546875" customWidth="1"/>
    <col min="4" max="4" width="32.42578125" customWidth="1"/>
    <col min="5" max="5" width="26.28515625" customWidth="1"/>
    <col min="6" max="6" width="20.7109375" customWidth="1"/>
    <col min="7" max="7" width="21" customWidth="1"/>
    <col min="8" max="8" width="17.85546875" customWidth="1"/>
    <col min="9" max="9" width="20" customWidth="1"/>
    <col min="10" max="10" width="18.28515625" customWidth="1"/>
    <col min="11" max="11" width="17" customWidth="1"/>
    <col min="12" max="12" width="18.140625" customWidth="1"/>
    <col min="13" max="13" width="18.5703125" customWidth="1"/>
    <col min="14" max="14" width="13.5703125" customWidth="1"/>
    <col min="15" max="15" width="15.28515625" customWidth="1"/>
    <col min="16" max="16" width="15.42578125" customWidth="1"/>
    <col min="17" max="17" width="13.85546875" customWidth="1"/>
    <col min="18" max="18" width="13.5703125" customWidth="1"/>
  </cols>
  <sheetData>
    <row r="1" spans="1:12" x14ac:dyDescent="0.25">
      <c r="C1" s="67"/>
    </row>
    <row r="2" spans="1:12" x14ac:dyDescent="0.25">
      <c r="C2" s="67"/>
    </row>
    <row r="3" spans="1:12" x14ac:dyDescent="0.25">
      <c r="C3" s="67"/>
      <c r="G3" s="80"/>
      <c r="H3" s="80" t="s">
        <v>62</v>
      </c>
      <c r="I3" s="80" t="s">
        <v>63</v>
      </c>
      <c r="J3" s="80" t="s">
        <v>64</v>
      </c>
      <c r="K3" s="80" t="s">
        <v>65</v>
      </c>
    </row>
    <row r="4" spans="1:12" ht="63" x14ac:dyDescent="0.5">
      <c r="C4" s="85" t="s">
        <v>83</v>
      </c>
      <c r="G4" s="80" t="s">
        <v>54</v>
      </c>
      <c r="H4" s="81">
        <v>0.4</v>
      </c>
      <c r="I4" s="81">
        <v>0.53</v>
      </c>
      <c r="J4" s="81">
        <v>0.64</v>
      </c>
      <c r="K4" s="81">
        <f ca="1" xml:space="preserve"> AVERAGE(K4:L4)</f>
        <v>0.84499999999999997</v>
      </c>
    </row>
    <row r="5" spans="1:12" x14ac:dyDescent="0.25">
      <c r="G5" s="80"/>
      <c r="H5" s="80"/>
      <c r="I5" s="80"/>
      <c r="J5" s="80"/>
      <c r="K5" s="79"/>
    </row>
    <row r="6" spans="1:12" x14ac:dyDescent="0.25">
      <c r="G6" s="80" t="s">
        <v>38</v>
      </c>
      <c r="H6" s="81">
        <v>0.38</v>
      </c>
      <c r="I6" s="81">
        <v>0.56000000000000005</v>
      </c>
      <c r="J6" s="81">
        <v>0.69</v>
      </c>
      <c r="K6" s="81">
        <f ca="1" xml:space="preserve"> AVERAGE(K6:L6)</f>
        <v>0.99</v>
      </c>
    </row>
    <row r="7" spans="1:12" x14ac:dyDescent="0.25">
      <c r="G7" s="80"/>
      <c r="H7" s="80"/>
      <c r="I7" s="80"/>
      <c r="J7" s="80"/>
      <c r="K7" s="79"/>
    </row>
    <row r="8" spans="1:12" ht="15.75" thickBot="1" x14ac:dyDescent="0.3">
      <c r="G8" s="80" t="s">
        <v>39</v>
      </c>
      <c r="H8" s="81">
        <v>0.42</v>
      </c>
      <c r="I8" s="81">
        <v>0.5</v>
      </c>
      <c r="J8" s="81">
        <v>0.66</v>
      </c>
      <c r="K8" s="81">
        <f ca="1" xml:space="preserve"> AVERAGE(K8:L8)</f>
        <v>0.85000000000000009</v>
      </c>
    </row>
    <row r="9" spans="1:12" x14ac:dyDescent="0.25">
      <c r="A9" s="47" t="s">
        <v>34</v>
      </c>
      <c r="B9" s="108" t="s">
        <v>37</v>
      </c>
      <c r="C9" s="109"/>
      <c r="D9" s="110"/>
      <c r="E9" s="64" t="s">
        <v>55</v>
      </c>
    </row>
    <row r="10" spans="1:12" x14ac:dyDescent="0.25">
      <c r="A10" s="107" t="s">
        <v>33</v>
      </c>
      <c r="B10" s="32" t="s">
        <v>35</v>
      </c>
      <c r="C10" s="2">
        <v>43.5</v>
      </c>
      <c r="D10" s="2">
        <v>48.8</v>
      </c>
      <c r="E10" s="71">
        <f xml:space="preserve"> AVERAGE(C10,D10)</f>
        <v>46.15</v>
      </c>
    </row>
    <row r="11" spans="1:12" ht="21" x14ac:dyDescent="0.35">
      <c r="A11" s="107"/>
      <c r="B11" s="32" t="s">
        <v>36</v>
      </c>
      <c r="C11" s="2">
        <v>34.799999999999997</v>
      </c>
      <c r="D11" s="2">
        <v>38.299999999999997</v>
      </c>
      <c r="E11" s="78">
        <f xml:space="preserve"> AVERAGE(C11,D11)</f>
        <v>36.549999999999997</v>
      </c>
      <c r="G11" s="82" t="s">
        <v>23</v>
      </c>
    </row>
    <row r="12" spans="1:12" ht="45" x14ac:dyDescent="0.25">
      <c r="A12" s="107"/>
      <c r="B12" s="48"/>
      <c r="C12" s="48"/>
      <c r="D12" s="48"/>
      <c r="E12" s="61"/>
      <c r="G12" s="79"/>
      <c r="H12" s="32" t="s">
        <v>67</v>
      </c>
      <c r="I12" s="32" t="s">
        <v>66</v>
      </c>
      <c r="J12" s="80" t="s">
        <v>75</v>
      </c>
      <c r="K12" s="80" t="s">
        <v>77</v>
      </c>
      <c r="L12" s="80" t="s">
        <v>78</v>
      </c>
    </row>
    <row r="13" spans="1:12" x14ac:dyDescent="0.25">
      <c r="A13" s="107"/>
      <c r="B13" s="32" t="s">
        <v>35</v>
      </c>
      <c r="C13" s="2">
        <v>35.1</v>
      </c>
      <c r="D13" s="2">
        <v>38.6</v>
      </c>
      <c r="E13" s="71">
        <f xml:space="preserve"> AVERAGE(C13,D13)</f>
        <v>36.85</v>
      </c>
      <c r="G13" s="32" t="s">
        <v>68</v>
      </c>
      <c r="H13" s="32">
        <v>7.2000000000000005E-4</v>
      </c>
      <c r="I13" s="32">
        <v>1.25E-3</v>
      </c>
      <c r="J13" s="32">
        <v>1.34E-3</v>
      </c>
      <c r="K13" s="32">
        <v>1.6000000000000001E-3</v>
      </c>
      <c r="L13" s="32">
        <v>1.0300000000000001E-3</v>
      </c>
    </row>
    <row r="14" spans="1:12" x14ac:dyDescent="0.25">
      <c r="A14" s="107"/>
      <c r="B14" s="32" t="s">
        <v>36</v>
      </c>
      <c r="C14" s="2">
        <v>27.7</v>
      </c>
      <c r="D14" s="2">
        <v>30.4</v>
      </c>
      <c r="E14" s="78">
        <f xml:space="preserve"> AVERAGE(C14,D14)</f>
        <v>29.049999999999997</v>
      </c>
      <c r="G14" s="80"/>
      <c r="H14" s="79">
        <v>5.4000000000000001E-4</v>
      </c>
      <c r="I14" s="79">
        <v>2.05E-4</v>
      </c>
      <c r="J14" s="79">
        <v>1.4E-3</v>
      </c>
      <c r="K14" s="79">
        <v>1.9E-3</v>
      </c>
      <c r="L14" s="79">
        <v>1.6000000000000001E-3</v>
      </c>
    </row>
    <row r="15" spans="1:12" x14ac:dyDescent="0.25">
      <c r="A15" s="107"/>
      <c r="B15" s="48"/>
      <c r="C15" s="48"/>
      <c r="D15" s="48"/>
      <c r="E15" s="61"/>
      <c r="G15" s="79"/>
      <c r="H15" s="79">
        <v>8.9999999999999998E-4</v>
      </c>
      <c r="I15" s="79">
        <v>8.4000000000000003E-4</v>
      </c>
      <c r="J15" s="79">
        <v>5.5999999999999995E-4</v>
      </c>
      <c r="K15" s="79">
        <v>1.4E-3</v>
      </c>
      <c r="L15" s="79">
        <v>3.2000000000000002E-3</v>
      </c>
    </row>
    <row r="16" spans="1:12" x14ac:dyDescent="0.25">
      <c r="A16" s="107"/>
      <c r="B16" s="32" t="s">
        <v>35</v>
      </c>
      <c r="C16" s="44">
        <v>16.399999999999999</v>
      </c>
      <c r="D16" s="44">
        <v>18.7</v>
      </c>
      <c r="E16" s="71">
        <f t="shared" ref="E16:E17" si="0" xml:space="preserve"> AVERAGE(C16,D16)</f>
        <v>17.549999999999997</v>
      </c>
      <c r="G16" s="79"/>
      <c r="H16" s="79"/>
      <c r="I16" s="79"/>
      <c r="J16" s="79"/>
      <c r="K16" s="79"/>
      <c r="L16" s="79"/>
    </row>
    <row r="17" spans="1:12" x14ac:dyDescent="0.25">
      <c r="A17" s="107"/>
      <c r="B17" s="32" t="s">
        <v>36</v>
      </c>
      <c r="C17" s="45">
        <v>20.399999999999999</v>
      </c>
      <c r="D17" s="45">
        <v>22.7</v>
      </c>
      <c r="E17" s="78">
        <f t="shared" si="0"/>
        <v>21.549999999999997</v>
      </c>
      <c r="G17" s="80" t="s">
        <v>54</v>
      </c>
      <c r="H17" s="81">
        <v>20.5</v>
      </c>
      <c r="I17" s="81">
        <v>28</v>
      </c>
      <c r="J17" s="81">
        <v>33.35</v>
      </c>
      <c r="K17" s="81">
        <v>37.5</v>
      </c>
      <c r="L17" s="81">
        <v>46.15</v>
      </c>
    </row>
    <row r="18" spans="1:12" ht="15.75" thickBot="1" x14ac:dyDescent="0.3">
      <c r="A18" s="46"/>
      <c r="B18" s="46"/>
      <c r="C18" s="46"/>
      <c r="D18" s="46"/>
      <c r="E18" s="62"/>
      <c r="G18" s="80"/>
      <c r="H18" s="79"/>
      <c r="I18" s="80"/>
      <c r="J18" s="80"/>
      <c r="K18" s="79"/>
      <c r="L18" s="80"/>
    </row>
    <row r="19" spans="1:12" x14ac:dyDescent="0.25">
      <c r="A19" s="106" t="s">
        <v>40</v>
      </c>
      <c r="B19" s="49" t="s">
        <v>35</v>
      </c>
      <c r="C19" s="2">
        <v>31.7</v>
      </c>
      <c r="D19" s="2">
        <v>35</v>
      </c>
      <c r="E19" s="71">
        <f xml:space="preserve"> AVERAGE(C19,D19)</f>
        <v>33.35</v>
      </c>
      <c r="G19" s="80" t="s">
        <v>38</v>
      </c>
      <c r="H19" s="81">
        <v>28.9</v>
      </c>
      <c r="I19" s="81">
        <v>23.55</v>
      </c>
      <c r="J19" s="81">
        <v>25.6</v>
      </c>
      <c r="K19" s="81">
        <v>31.75</v>
      </c>
      <c r="L19" s="81">
        <v>36.85</v>
      </c>
    </row>
    <row r="20" spans="1:12" x14ac:dyDescent="0.25">
      <c r="A20" s="107"/>
      <c r="B20" s="32" t="s">
        <v>36</v>
      </c>
      <c r="C20" s="2">
        <v>23.3</v>
      </c>
      <c r="D20" s="2">
        <v>29.2</v>
      </c>
      <c r="E20" s="78">
        <f xml:space="preserve"> AVERAGE(C20,D20)</f>
        <v>26.25</v>
      </c>
      <c r="G20" s="80"/>
      <c r="H20" s="79"/>
      <c r="I20" s="80"/>
      <c r="J20" s="80"/>
      <c r="K20" s="79"/>
      <c r="L20" s="80"/>
    </row>
    <row r="21" spans="1:12" x14ac:dyDescent="0.25">
      <c r="A21" s="107"/>
      <c r="B21" s="48"/>
      <c r="C21" s="48"/>
      <c r="D21" s="48"/>
      <c r="E21" s="61"/>
      <c r="G21" s="80" t="s">
        <v>39</v>
      </c>
      <c r="H21" s="81">
        <v>17.149999999999999</v>
      </c>
      <c r="I21" s="81">
        <v>10.5</v>
      </c>
      <c r="J21" s="81">
        <v>32.299999999999997</v>
      </c>
      <c r="K21" s="81">
        <v>27.5</v>
      </c>
      <c r="L21" s="81">
        <v>17.55</v>
      </c>
    </row>
    <row r="22" spans="1:12" x14ac:dyDescent="0.25">
      <c r="A22" s="107"/>
      <c r="B22" s="32" t="s">
        <v>35</v>
      </c>
      <c r="C22" s="44">
        <v>24.1</v>
      </c>
      <c r="D22" s="44">
        <v>27.1</v>
      </c>
      <c r="E22" s="71">
        <f t="shared" ref="E22" si="1" xml:space="preserve"> AVERAGE(C22,D22)</f>
        <v>25.6</v>
      </c>
    </row>
    <row r="23" spans="1:12" x14ac:dyDescent="0.25">
      <c r="A23" s="107"/>
      <c r="B23" s="32" t="s">
        <v>36</v>
      </c>
      <c r="C23" s="4">
        <v>16</v>
      </c>
      <c r="D23" s="4">
        <v>19.600000000000001</v>
      </c>
      <c r="E23" s="78">
        <f xml:space="preserve"> AVERAGE(C29,D29)</f>
        <v>17.5</v>
      </c>
    </row>
    <row r="24" spans="1:12" x14ac:dyDescent="0.25">
      <c r="A24" s="107"/>
      <c r="B24" s="48"/>
      <c r="C24" s="48"/>
      <c r="D24" s="48"/>
      <c r="E24" s="61"/>
      <c r="G24" s="79" t="s">
        <v>81</v>
      </c>
      <c r="H24" s="79">
        <v>1.2</v>
      </c>
      <c r="I24" s="79">
        <v>1.9</v>
      </c>
      <c r="J24" s="79">
        <v>1.8</v>
      </c>
      <c r="K24" s="79">
        <v>2.5</v>
      </c>
      <c r="L24" s="79">
        <v>3</v>
      </c>
    </row>
    <row r="25" spans="1:12" x14ac:dyDescent="0.25">
      <c r="A25" s="107"/>
      <c r="B25" s="32" t="s">
        <v>35</v>
      </c>
      <c r="C25" s="2">
        <v>31</v>
      </c>
      <c r="D25" s="2">
        <v>33.6</v>
      </c>
      <c r="E25" s="71">
        <f xml:space="preserve"> AVERAGE(C25,D25)</f>
        <v>32.299999999999997</v>
      </c>
    </row>
    <row r="26" spans="1:12" x14ac:dyDescent="0.25">
      <c r="A26" s="107"/>
      <c r="B26" s="32" t="s">
        <v>36</v>
      </c>
      <c r="C26" s="2">
        <v>14.7</v>
      </c>
      <c r="D26" s="2">
        <v>15.7</v>
      </c>
      <c r="E26" s="78">
        <f xml:space="preserve"> AVERAGE(C26,D26)</f>
        <v>15.2</v>
      </c>
    </row>
    <row r="27" spans="1:12" ht="15.75" thickBot="1" x14ac:dyDescent="0.3">
      <c r="A27" s="46"/>
      <c r="B27" s="46"/>
      <c r="C27" s="46"/>
      <c r="D27" s="46"/>
      <c r="E27" s="62"/>
    </row>
    <row r="28" spans="1:12" ht="42" customHeight="1" x14ac:dyDescent="0.25">
      <c r="A28" s="111" t="s">
        <v>41</v>
      </c>
      <c r="B28" s="50" t="s">
        <v>35</v>
      </c>
      <c r="C28" s="2">
        <v>35</v>
      </c>
      <c r="D28" s="2">
        <v>40</v>
      </c>
      <c r="E28" s="71">
        <f t="shared" ref="E28" si="2" xml:space="preserve"> AVERAGE(C28,D28)</f>
        <v>37.5</v>
      </c>
    </row>
    <row r="29" spans="1:12" ht="41.25" customHeight="1" x14ac:dyDescent="0.25">
      <c r="A29" s="112"/>
      <c r="B29" s="51" t="s">
        <v>36</v>
      </c>
      <c r="C29" s="4">
        <v>15</v>
      </c>
      <c r="D29" s="4">
        <v>20</v>
      </c>
      <c r="E29" s="78">
        <f xml:space="preserve"> AVERAGE(C29,D29)</f>
        <v>17.5</v>
      </c>
    </row>
    <row r="30" spans="1:12" ht="36.75" customHeight="1" x14ac:dyDescent="0.25">
      <c r="A30" s="112"/>
      <c r="B30" s="52"/>
      <c r="C30" s="52"/>
      <c r="D30" s="52"/>
      <c r="E30" s="63"/>
    </row>
    <row r="31" spans="1:12" ht="35.25" customHeight="1" x14ac:dyDescent="0.25">
      <c r="A31" s="112"/>
      <c r="B31" s="51" t="s">
        <v>35</v>
      </c>
      <c r="C31" s="2">
        <v>30.8</v>
      </c>
      <c r="D31" s="2">
        <v>32.700000000000003</v>
      </c>
      <c r="E31" s="71">
        <f t="shared" ref="E31:E32" si="3" xml:space="preserve"> AVERAGE(C31,D31)</f>
        <v>31.75</v>
      </c>
    </row>
    <row r="32" spans="1:12" x14ac:dyDescent="0.25">
      <c r="A32" s="112"/>
      <c r="B32" s="51" t="s">
        <v>36</v>
      </c>
      <c r="C32" s="2">
        <v>35.9</v>
      </c>
      <c r="D32" s="2">
        <v>38.6</v>
      </c>
      <c r="E32" s="78">
        <f t="shared" si="3"/>
        <v>37.25</v>
      </c>
    </row>
    <row r="33" spans="1:19" ht="18.75" customHeight="1" x14ac:dyDescent="0.25">
      <c r="A33" s="112"/>
      <c r="B33" s="52"/>
      <c r="C33" s="52"/>
      <c r="D33" s="52"/>
      <c r="E33" s="63"/>
    </row>
    <row r="34" spans="1:19" x14ac:dyDescent="0.25">
      <c r="A34" s="112"/>
      <c r="B34" s="51" t="s">
        <v>35</v>
      </c>
      <c r="C34" s="2">
        <v>26.6</v>
      </c>
      <c r="D34" s="2">
        <v>28.4</v>
      </c>
      <c r="E34" s="71">
        <f t="shared" ref="E34:E35" si="4" xml:space="preserve"> AVERAGE(C34,D34)</f>
        <v>27.5</v>
      </c>
    </row>
    <row r="35" spans="1:19" x14ac:dyDescent="0.25">
      <c r="A35" s="112"/>
      <c r="B35" s="51" t="s">
        <v>36</v>
      </c>
      <c r="C35" s="2">
        <v>15.4</v>
      </c>
      <c r="D35" s="2">
        <v>17.8</v>
      </c>
      <c r="E35" s="78">
        <f t="shared" si="4"/>
        <v>16.600000000000001</v>
      </c>
    </row>
    <row r="36" spans="1:19" ht="15.75" thickBot="1" x14ac:dyDescent="0.3">
      <c r="A36" s="46"/>
      <c r="B36" s="46"/>
      <c r="C36" s="46"/>
      <c r="D36" s="46"/>
      <c r="E36" s="62"/>
    </row>
    <row r="37" spans="1:19" x14ac:dyDescent="0.25">
      <c r="A37" s="111" t="s">
        <v>42</v>
      </c>
      <c r="B37" s="50" t="s">
        <v>35</v>
      </c>
      <c r="C37" s="2">
        <v>26.2</v>
      </c>
      <c r="D37" s="2">
        <v>30</v>
      </c>
      <c r="E37" s="71">
        <f t="shared" ref="E37:E38" si="5" xml:space="preserve"> AVERAGE(C37,D37)</f>
        <v>28.1</v>
      </c>
    </row>
    <row r="38" spans="1:19" x14ac:dyDescent="0.25">
      <c r="A38" s="112"/>
      <c r="B38" s="51" t="s">
        <v>36</v>
      </c>
      <c r="C38" s="2">
        <v>9.5</v>
      </c>
      <c r="D38" s="2">
        <v>9.5</v>
      </c>
      <c r="E38" s="78">
        <f t="shared" si="5"/>
        <v>9.5</v>
      </c>
    </row>
    <row r="39" spans="1:19" x14ac:dyDescent="0.25">
      <c r="A39" s="112"/>
      <c r="B39" s="52"/>
      <c r="C39" s="52"/>
      <c r="D39" s="52"/>
      <c r="E39" s="63"/>
    </row>
    <row r="40" spans="1:19" x14ac:dyDescent="0.25">
      <c r="A40" s="112"/>
      <c r="B40" s="51" t="s">
        <v>35</v>
      </c>
      <c r="C40" s="2">
        <v>22.3</v>
      </c>
      <c r="D40" s="2">
        <v>24.8</v>
      </c>
      <c r="E40" s="71">
        <f t="shared" ref="E40:E41" si="6" xml:space="preserve"> AVERAGE(C40,D40)</f>
        <v>23.55</v>
      </c>
    </row>
    <row r="41" spans="1:19" x14ac:dyDescent="0.25">
      <c r="A41" s="112"/>
      <c r="B41" s="51" t="s">
        <v>36</v>
      </c>
      <c r="C41" s="2">
        <v>20.100000000000001</v>
      </c>
      <c r="D41" s="2">
        <v>23.6</v>
      </c>
      <c r="E41" s="78">
        <f t="shared" si="6"/>
        <v>21.85</v>
      </c>
    </row>
    <row r="42" spans="1:19" x14ac:dyDescent="0.25">
      <c r="A42" s="112"/>
      <c r="B42" s="52"/>
      <c r="C42" s="52"/>
      <c r="D42" s="52"/>
      <c r="E42" s="63"/>
    </row>
    <row r="43" spans="1:19" ht="45" x14ac:dyDescent="0.25">
      <c r="A43" s="112"/>
      <c r="B43" s="51" t="s">
        <v>35</v>
      </c>
      <c r="C43" s="2">
        <v>9.3000000000000007</v>
      </c>
      <c r="D43" s="2">
        <v>11.7</v>
      </c>
      <c r="E43" s="71">
        <f t="shared" ref="E43:E44" si="7" xml:space="preserve"> AVERAGE(C43,D43)</f>
        <v>10.5</v>
      </c>
      <c r="G43" s="79"/>
      <c r="H43" s="32" t="s">
        <v>67</v>
      </c>
      <c r="I43" s="32" t="s">
        <v>66</v>
      </c>
      <c r="J43" s="80" t="s">
        <v>75</v>
      </c>
      <c r="K43" s="80" t="s">
        <v>76</v>
      </c>
      <c r="L43" s="67"/>
      <c r="N43" s="79"/>
      <c r="O43" s="32" t="s">
        <v>67</v>
      </c>
      <c r="P43" s="32" t="s">
        <v>66</v>
      </c>
      <c r="Q43" s="80" t="s">
        <v>75</v>
      </c>
      <c r="R43" s="80" t="s">
        <v>79</v>
      </c>
      <c r="S43" s="80" t="s">
        <v>80</v>
      </c>
    </row>
    <row r="44" spans="1:19" x14ac:dyDescent="0.25">
      <c r="A44" s="112"/>
      <c r="B44" s="51" t="s">
        <v>36</v>
      </c>
      <c r="C44" s="2">
        <v>6.1</v>
      </c>
      <c r="D44" s="2">
        <v>7.5</v>
      </c>
      <c r="E44" s="78">
        <f t="shared" si="7"/>
        <v>6.8</v>
      </c>
      <c r="G44" s="80" t="s">
        <v>54</v>
      </c>
      <c r="H44" s="81">
        <v>20.5</v>
      </c>
      <c r="I44" s="81">
        <v>9.5</v>
      </c>
      <c r="J44" s="81">
        <v>26.25</v>
      </c>
      <c r="K44" s="81">
        <v>25.7</v>
      </c>
      <c r="L44" s="67"/>
      <c r="N44" s="80" t="s">
        <v>54</v>
      </c>
      <c r="O44" s="81">
        <v>20.5</v>
      </c>
      <c r="P44" s="81">
        <v>9.5</v>
      </c>
      <c r="Q44" s="81">
        <v>26.25</v>
      </c>
      <c r="R44" s="81">
        <v>17.5</v>
      </c>
      <c r="S44" s="81">
        <v>36.549999999999997</v>
      </c>
    </row>
    <row r="45" spans="1:19" ht="15.75" thickBot="1" x14ac:dyDescent="0.3">
      <c r="A45" s="46"/>
      <c r="B45" s="46"/>
      <c r="C45" s="46"/>
      <c r="D45" s="46"/>
      <c r="E45" s="62"/>
      <c r="G45" s="80"/>
      <c r="H45" s="79"/>
      <c r="I45" s="80"/>
      <c r="J45" s="79"/>
      <c r="K45" s="79"/>
      <c r="L45" s="67"/>
      <c r="N45" s="80"/>
      <c r="O45" s="79"/>
      <c r="P45" s="80"/>
      <c r="Q45" s="79"/>
      <c r="R45" s="80"/>
      <c r="S45" s="80"/>
    </row>
    <row r="46" spans="1:19" x14ac:dyDescent="0.25">
      <c r="A46" s="106" t="s">
        <v>43</v>
      </c>
      <c r="B46" s="49" t="s">
        <v>35</v>
      </c>
      <c r="C46" s="2">
        <v>19.5</v>
      </c>
      <c r="D46" s="2">
        <v>21.5</v>
      </c>
      <c r="E46" s="71">
        <f t="shared" ref="E46:E47" si="8" xml:space="preserve"> AVERAGE(C46,D46)</f>
        <v>20.5</v>
      </c>
      <c r="G46" s="80" t="s">
        <v>38</v>
      </c>
      <c r="H46" s="81">
        <v>30.35</v>
      </c>
      <c r="I46" s="81">
        <v>21.85</v>
      </c>
      <c r="J46" s="81">
        <v>17.5</v>
      </c>
      <c r="K46" s="81">
        <f ca="1">AVERAGE(K46:L46)</f>
        <v>33.15</v>
      </c>
      <c r="L46" s="67"/>
      <c r="N46" s="80" t="s">
        <v>38</v>
      </c>
      <c r="O46" s="81">
        <v>30.35</v>
      </c>
      <c r="P46" s="81">
        <v>21.85</v>
      </c>
      <c r="Q46" s="81">
        <v>17.5</v>
      </c>
      <c r="R46" s="81">
        <v>37.25</v>
      </c>
      <c r="S46" s="81">
        <v>29.05</v>
      </c>
    </row>
    <row r="47" spans="1:19" x14ac:dyDescent="0.25">
      <c r="A47" s="107"/>
      <c r="B47" s="32" t="s">
        <v>36</v>
      </c>
      <c r="C47" s="2">
        <v>31.9</v>
      </c>
      <c r="D47" s="2">
        <v>35.299999999999997</v>
      </c>
      <c r="E47" s="78">
        <f t="shared" si="8"/>
        <v>33.599999999999994</v>
      </c>
      <c r="G47" s="80"/>
      <c r="H47" s="79"/>
      <c r="I47" s="80"/>
      <c r="J47" s="79"/>
      <c r="K47" s="80"/>
      <c r="L47" s="67"/>
      <c r="N47" s="80"/>
      <c r="O47" s="79"/>
      <c r="P47" s="80"/>
      <c r="Q47" s="79"/>
      <c r="R47" s="80"/>
      <c r="S47" s="80"/>
    </row>
    <row r="48" spans="1:19" x14ac:dyDescent="0.25">
      <c r="A48" s="107"/>
      <c r="B48" s="48"/>
      <c r="C48" s="48"/>
      <c r="D48" s="48"/>
      <c r="E48" s="61"/>
      <c r="G48" s="80" t="s">
        <v>39</v>
      </c>
      <c r="H48" s="81">
        <v>15.05</v>
      </c>
      <c r="I48" s="81">
        <v>6.8</v>
      </c>
      <c r="J48" s="81">
        <v>15.2</v>
      </c>
      <c r="K48" s="81">
        <f ca="1">AVERAGE(K48:L48)</f>
        <v>19.075000000000003</v>
      </c>
      <c r="L48" s="67"/>
      <c r="N48" s="80" t="s">
        <v>39</v>
      </c>
      <c r="O48" s="81">
        <v>15.05</v>
      </c>
      <c r="P48" s="81">
        <v>6.8</v>
      </c>
      <c r="Q48" s="81">
        <v>15.2</v>
      </c>
      <c r="R48" s="81">
        <v>16.600000000000001</v>
      </c>
      <c r="S48" s="81">
        <v>21.55</v>
      </c>
    </row>
    <row r="49" spans="1:15" x14ac:dyDescent="0.25">
      <c r="A49" s="107"/>
      <c r="B49" s="32" t="s">
        <v>35</v>
      </c>
      <c r="C49" s="2">
        <v>27.5</v>
      </c>
      <c r="D49" s="2">
        <v>30.3</v>
      </c>
      <c r="E49" s="71">
        <f t="shared" ref="E49:E50" si="9" xml:space="preserve"> AVERAGE(C49,D49)</f>
        <v>28.9</v>
      </c>
      <c r="G49" s="67"/>
      <c r="H49" s="67"/>
      <c r="I49" s="67"/>
      <c r="J49" s="67"/>
      <c r="K49" s="67"/>
      <c r="L49" s="67"/>
    </row>
    <row r="50" spans="1:15" x14ac:dyDescent="0.25">
      <c r="A50" s="107"/>
      <c r="B50" s="32" t="s">
        <v>36</v>
      </c>
      <c r="C50" s="2">
        <v>29.5</v>
      </c>
      <c r="D50" s="2">
        <v>31.2</v>
      </c>
      <c r="E50" s="78">
        <f t="shared" si="9"/>
        <v>30.35</v>
      </c>
      <c r="G50" s="67"/>
      <c r="H50" s="67"/>
      <c r="I50" s="67"/>
      <c r="J50" s="67"/>
      <c r="K50" s="67"/>
      <c r="L50" s="67"/>
      <c r="M50" s="67"/>
      <c r="N50" s="67"/>
      <c r="O50" s="67"/>
    </row>
    <row r="51" spans="1:15" x14ac:dyDescent="0.25">
      <c r="A51" s="107"/>
      <c r="B51" s="48"/>
      <c r="C51" s="48"/>
      <c r="D51" s="48"/>
      <c r="E51" s="61"/>
      <c r="G51" s="67"/>
      <c r="H51" s="67"/>
      <c r="I51" s="67"/>
      <c r="J51" s="67"/>
      <c r="K51" s="67"/>
      <c r="L51" s="67"/>
      <c r="M51" s="67"/>
      <c r="N51" s="67"/>
      <c r="O51" s="67"/>
    </row>
    <row r="52" spans="1:15" x14ac:dyDescent="0.25">
      <c r="A52" s="107"/>
      <c r="B52" s="32" t="s">
        <v>35</v>
      </c>
      <c r="C52" s="2">
        <v>15.1</v>
      </c>
      <c r="D52" s="2">
        <v>19.2</v>
      </c>
      <c r="E52" s="71">
        <f t="shared" ref="E52:E53" si="10" xml:space="preserve"> AVERAGE(C52,D52)</f>
        <v>17.149999999999999</v>
      </c>
      <c r="G52" s="80"/>
      <c r="H52" s="80" t="s">
        <v>62</v>
      </c>
      <c r="I52" s="80" t="s">
        <v>63</v>
      </c>
      <c r="J52" s="80" t="s">
        <v>64</v>
      </c>
      <c r="K52" s="80" t="s">
        <v>65</v>
      </c>
      <c r="L52" s="67"/>
      <c r="M52" s="67"/>
      <c r="N52" s="67"/>
      <c r="O52" s="67"/>
    </row>
    <row r="53" spans="1:15" x14ac:dyDescent="0.25">
      <c r="A53" s="107"/>
      <c r="B53" s="32" t="s">
        <v>36</v>
      </c>
      <c r="C53" s="2">
        <v>13.5</v>
      </c>
      <c r="D53" s="2">
        <v>16.600000000000001</v>
      </c>
      <c r="E53" s="78">
        <f t="shared" si="10"/>
        <v>15.05</v>
      </c>
      <c r="G53" s="80" t="s">
        <v>54</v>
      </c>
      <c r="H53" s="81">
        <v>0.4</v>
      </c>
      <c r="I53" s="81">
        <v>0.53</v>
      </c>
      <c r="J53" s="81">
        <v>0.64</v>
      </c>
      <c r="K53" s="81">
        <f ca="1" xml:space="preserve"> AVERAGE(K53:L53)</f>
        <v>0.84499999999999997</v>
      </c>
      <c r="L53" s="67"/>
      <c r="M53" s="67"/>
      <c r="N53" s="67"/>
      <c r="O53" s="67"/>
    </row>
    <row r="54" spans="1:15" ht="15.75" thickBot="1" x14ac:dyDescent="0.3">
      <c r="A54" s="46"/>
      <c r="B54" s="46"/>
      <c r="C54" s="46"/>
      <c r="D54" s="46"/>
      <c r="E54" s="59"/>
      <c r="G54" s="80"/>
      <c r="H54" s="80"/>
      <c r="I54" s="80"/>
      <c r="J54" s="80"/>
      <c r="K54" s="79"/>
      <c r="L54" s="67"/>
      <c r="M54" s="67"/>
      <c r="N54" s="67"/>
      <c r="O54" s="67"/>
    </row>
    <row r="55" spans="1:15" x14ac:dyDescent="0.25">
      <c r="G55" s="80" t="s">
        <v>38</v>
      </c>
      <c r="H55" s="81">
        <v>0.38</v>
      </c>
      <c r="I55" s="81">
        <v>0.56000000000000005</v>
      </c>
      <c r="J55" s="81">
        <v>0.69</v>
      </c>
      <c r="K55" s="81">
        <f ca="1" xml:space="preserve"> AVERAGE(K55:L55)</f>
        <v>0.99</v>
      </c>
    </row>
    <row r="56" spans="1:15" x14ac:dyDescent="0.25">
      <c r="G56" s="80"/>
      <c r="H56" s="80"/>
      <c r="I56" s="80"/>
      <c r="J56" s="80"/>
      <c r="K56" s="79"/>
    </row>
    <row r="57" spans="1:15" x14ac:dyDescent="0.25">
      <c r="G57" s="80" t="s">
        <v>39</v>
      </c>
      <c r="H57" s="81">
        <v>0.42</v>
      </c>
      <c r="I57" s="81">
        <v>0.5</v>
      </c>
      <c r="J57" s="81">
        <v>0.66</v>
      </c>
      <c r="K57" s="81">
        <f ca="1" xml:space="preserve"> AVERAGE(K57:L57)</f>
        <v>0.85000000000000009</v>
      </c>
    </row>
    <row r="66" spans="4:16" ht="46.5" x14ac:dyDescent="0.7">
      <c r="D66" s="84" t="s">
        <v>82</v>
      </c>
    </row>
    <row r="69" spans="4:16" ht="21" x14ac:dyDescent="0.35">
      <c r="D69" s="87" t="s">
        <v>84</v>
      </c>
    </row>
    <row r="71" spans="4:16" ht="45" x14ac:dyDescent="0.25">
      <c r="D71" s="79" t="s">
        <v>97</v>
      </c>
      <c r="E71" s="32" t="s">
        <v>67</v>
      </c>
      <c r="F71" s="32" t="s">
        <v>66</v>
      </c>
      <c r="G71" s="80" t="s">
        <v>75</v>
      </c>
      <c r="H71" s="80" t="s">
        <v>79</v>
      </c>
      <c r="I71" s="80" t="s">
        <v>80</v>
      </c>
      <c r="K71" s="79" t="s">
        <v>96</v>
      </c>
      <c r="L71" s="32" t="s">
        <v>67</v>
      </c>
      <c r="M71" s="32" t="s">
        <v>66</v>
      </c>
      <c r="N71" s="80" t="s">
        <v>75</v>
      </c>
      <c r="O71" s="80" t="s">
        <v>79</v>
      </c>
      <c r="P71" s="80" t="s">
        <v>80</v>
      </c>
    </row>
    <row r="72" spans="4:16" x14ac:dyDescent="0.25">
      <c r="D72" s="80" t="s">
        <v>54</v>
      </c>
      <c r="E72" s="81">
        <v>20.5</v>
      </c>
      <c r="F72" s="81">
        <v>9.5</v>
      </c>
      <c r="G72" s="81">
        <v>26.25</v>
      </c>
      <c r="H72" s="81">
        <v>17.5</v>
      </c>
      <c r="I72" s="81">
        <v>36.549999999999997</v>
      </c>
      <c r="K72" s="80" t="s">
        <v>54</v>
      </c>
      <c r="L72" s="81">
        <v>97.6</v>
      </c>
      <c r="M72" s="81">
        <v>45.2</v>
      </c>
      <c r="N72" s="81">
        <v>125</v>
      </c>
      <c r="O72" s="81">
        <v>83.3</v>
      </c>
      <c r="P72" s="81">
        <v>174</v>
      </c>
    </row>
    <row r="73" spans="4:16" x14ac:dyDescent="0.25">
      <c r="D73" s="80"/>
      <c r="E73" s="79"/>
      <c r="F73" s="80"/>
      <c r="G73" s="79"/>
      <c r="H73" s="80"/>
      <c r="I73" s="80"/>
      <c r="K73" s="80"/>
      <c r="L73" s="79"/>
      <c r="M73" s="80"/>
      <c r="N73" s="79"/>
      <c r="O73" s="80"/>
      <c r="P73" s="80"/>
    </row>
    <row r="74" spans="4:16" x14ac:dyDescent="0.25">
      <c r="D74" s="80" t="s">
        <v>38</v>
      </c>
      <c r="E74" s="81">
        <v>30.35</v>
      </c>
      <c r="F74" s="81">
        <v>21.85</v>
      </c>
      <c r="G74" s="81">
        <v>17.5</v>
      </c>
      <c r="H74" s="81">
        <v>37.25</v>
      </c>
      <c r="I74" s="81">
        <v>29.05</v>
      </c>
      <c r="K74" s="80" t="s">
        <v>38</v>
      </c>
      <c r="L74" s="81">
        <v>144.5</v>
      </c>
      <c r="M74" s="81">
        <v>104</v>
      </c>
      <c r="N74" s="81">
        <v>83.3</v>
      </c>
      <c r="O74" s="81">
        <v>177.3</v>
      </c>
      <c r="P74" s="81">
        <v>138.30000000000001</v>
      </c>
    </row>
    <row r="75" spans="4:16" x14ac:dyDescent="0.25">
      <c r="D75" s="80"/>
      <c r="E75" s="79"/>
      <c r="F75" s="80"/>
      <c r="G75" s="79"/>
      <c r="H75" s="80"/>
      <c r="I75" s="80"/>
      <c r="K75" s="80"/>
      <c r="L75" s="79"/>
      <c r="M75" s="80"/>
      <c r="N75" s="79"/>
      <c r="O75" s="80"/>
      <c r="P75" s="80"/>
    </row>
    <row r="76" spans="4:16" x14ac:dyDescent="0.25">
      <c r="D76" s="80" t="s">
        <v>39</v>
      </c>
      <c r="E76" s="81">
        <v>15.05</v>
      </c>
      <c r="F76" s="81">
        <v>6.8</v>
      </c>
      <c r="G76" s="81">
        <v>15.2</v>
      </c>
      <c r="H76" s="81">
        <v>16.600000000000001</v>
      </c>
      <c r="I76" s="81">
        <v>21.55</v>
      </c>
      <c r="K76" s="80" t="s">
        <v>39</v>
      </c>
      <c r="L76" s="81">
        <v>71.599999999999994</v>
      </c>
      <c r="M76" s="81">
        <v>32.299999999999997</v>
      </c>
      <c r="N76" s="81">
        <v>72.3</v>
      </c>
      <c r="O76" s="81">
        <v>79.040000000000006</v>
      </c>
      <c r="P76" s="81">
        <v>102.6</v>
      </c>
    </row>
    <row r="81" spans="4:9" ht="21" x14ac:dyDescent="0.35">
      <c r="D81" s="87" t="s">
        <v>85</v>
      </c>
    </row>
    <row r="84" spans="4:9" ht="49.5" customHeight="1" x14ac:dyDescent="0.25">
      <c r="D84" s="89" t="s">
        <v>20</v>
      </c>
      <c r="E84" s="48" t="s">
        <v>94</v>
      </c>
      <c r="F84" s="48" t="s">
        <v>95</v>
      </c>
      <c r="G84" s="48" t="s">
        <v>20</v>
      </c>
      <c r="H84" s="48" t="s">
        <v>101</v>
      </c>
      <c r="I84" s="48" t="s">
        <v>99</v>
      </c>
    </row>
    <row r="85" spans="4:9" x14ac:dyDescent="0.25">
      <c r="D85" s="95" t="s">
        <v>86</v>
      </c>
      <c r="E85" s="97">
        <v>0.50596688889999997</v>
      </c>
      <c r="F85" s="79">
        <v>141.66669999999999</v>
      </c>
      <c r="G85" s="79"/>
      <c r="H85" s="79"/>
      <c r="I85" s="79"/>
    </row>
    <row r="86" spans="4:9" x14ac:dyDescent="0.25">
      <c r="D86" s="95" t="s">
        <v>87</v>
      </c>
      <c r="E86" s="97">
        <v>0.44254287679999998</v>
      </c>
      <c r="F86" s="79">
        <v>122.2222</v>
      </c>
      <c r="G86" s="79"/>
      <c r="H86" s="79"/>
      <c r="I86" s="79"/>
    </row>
    <row r="87" spans="4:9" x14ac:dyDescent="0.25">
      <c r="D87" s="95" t="s">
        <v>88</v>
      </c>
      <c r="E87" s="97">
        <v>0.43730057179999998</v>
      </c>
      <c r="F87" s="79">
        <v>122.2222</v>
      </c>
      <c r="G87" s="79"/>
      <c r="H87" s="79"/>
      <c r="I87" s="79"/>
    </row>
    <row r="88" spans="4:9" x14ac:dyDescent="0.25">
      <c r="D88" s="98" t="s">
        <v>89</v>
      </c>
      <c r="E88" s="97">
        <v>0.39263332969999998</v>
      </c>
      <c r="F88" s="79">
        <v>108.33329999999999</v>
      </c>
      <c r="G88" s="79" t="s">
        <v>54</v>
      </c>
      <c r="H88" s="79">
        <f>AVERAGE(F85:F88)</f>
        <v>123.61109999999999</v>
      </c>
      <c r="I88" s="79">
        <f>AVERAGE(L72:P72)</f>
        <v>105.02000000000001</v>
      </c>
    </row>
    <row r="89" spans="4:9" x14ac:dyDescent="0.25">
      <c r="D89" s="98" t="s">
        <v>90</v>
      </c>
      <c r="E89" s="97">
        <v>0.38255088279999999</v>
      </c>
      <c r="F89" s="79">
        <v>105.5556</v>
      </c>
      <c r="G89" s="79" t="s">
        <v>38</v>
      </c>
      <c r="H89" s="79">
        <f>AVERAGE(F89:F90)</f>
        <v>104.16669999999999</v>
      </c>
      <c r="I89" s="79">
        <f>AVERAGE(L74:P74)</f>
        <v>129.48000000000002</v>
      </c>
    </row>
    <row r="90" spans="4:9" x14ac:dyDescent="0.25">
      <c r="D90" s="98" t="s">
        <v>91</v>
      </c>
      <c r="E90" s="97">
        <v>0.37080908600000001</v>
      </c>
      <c r="F90" s="79">
        <v>102.7778</v>
      </c>
      <c r="G90" s="79" t="s">
        <v>98</v>
      </c>
      <c r="H90" s="79">
        <f>AVERAGE(F91:F92)</f>
        <v>91.666664999999995</v>
      </c>
      <c r="I90" s="79">
        <f>AVERAGE(L76:P76)</f>
        <v>71.568000000000012</v>
      </c>
    </row>
    <row r="91" spans="4:9" x14ac:dyDescent="0.25">
      <c r="D91" s="95" t="s">
        <v>92</v>
      </c>
      <c r="E91" s="97">
        <v>0.32401359880000002</v>
      </c>
      <c r="F91" s="79">
        <v>88.888890000000004</v>
      </c>
      <c r="G91" s="79"/>
      <c r="H91" s="79"/>
      <c r="I91" s="79"/>
    </row>
    <row r="92" spans="4:9" x14ac:dyDescent="0.25">
      <c r="D92" s="95" t="s">
        <v>93</v>
      </c>
      <c r="E92" s="97">
        <v>0.33603838580000001</v>
      </c>
      <c r="F92" s="79">
        <v>94.44444</v>
      </c>
      <c r="G92" s="79"/>
      <c r="H92" s="79"/>
      <c r="I92" s="79"/>
    </row>
    <row r="99" spans="4:10" ht="23.25" x14ac:dyDescent="0.35">
      <c r="F99" s="83" t="s">
        <v>104</v>
      </c>
    </row>
    <row r="102" spans="4:10" x14ac:dyDescent="0.25">
      <c r="F102" s="89"/>
      <c r="G102" s="89" t="s">
        <v>54</v>
      </c>
      <c r="H102" s="89" t="s">
        <v>38</v>
      </c>
      <c r="I102" s="89" t="s">
        <v>98</v>
      </c>
      <c r="J102" s="91" t="s">
        <v>115</v>
      </c>
    </row>
    <row r="103" spans="4:10" x14ac:dyDescent="0.25">
      <c r="F103" s="79"/>
      <c r="G103" s="79"/>
      <c r="H103" s="79"/>
      <c r="I103" s="79"/>
    </row>
    <row r="104" spans="4:10" x14ac:dyDescent="0.25">
      <c r="F104" s="79" t="s">
        <v>103</v>
      </c>
      <c r="G104" s="93">
        <v>123.61109999999999</v>
      </c>
      <c r="H104" s="93">
        <v>104.16670000000001</v>
      </c>
      <c r="I104" s="93">
        <v>91.666650000000004</v>
      </c>
      <c r="J104" s="92">
        <f>AVERAGE(G104:I104)</f>
        <v>106.48148333333334</v>
      </c>
    </row>
    <row r="105" spans="4:10" x14ac:dyDescent="0.25">
      <c r="F105" s="79" t="s">
        <v>102</v>
      </c>
      <c r="G105" s="93">
        <v>105.02</v>
      </c>
      <c r="H105" s="93">
        <v>129.47999999999999</v>
      </c>
      <c r="I105" s="93">
        <v>71.567999999999998</v>
      </c>
      <c r="J105" s="92">
        <f>AVERAGE(G105:I105)</f>
        <v>102.02266666666667</v>
      </c>
    </row>
    <row r="109" spans="4:10" ht="21" x14ac:dyDescent="0.35">
      <c r="D109" s="87" t="s">
        <v>116</v>
      </c>
    </row>
    <row r="115" spans="4:16" ht="45" x14ac:dyDescent="0.25">
      <c r="D115" s="79"/>
      <c r="E115" s="32" t="s">
        <v>67</v>
      </c>
      <c r="F115" s="32" t="s">
        <v>66</v>
      </c>
      <c r="G115" s="80" t="s">
        <v>75</v>
      </c>
      <c r="H115" s="80" t="s">
        <v>77</v>
      </c>
      <c r="I115" s="80" t="s">
        <v>78</v>
      </c>
      <c r="K115" s="79"/>
      <c r="L115" s="32" t="s">
        <v>67</v>
      </c>
      <c r="M115" s="32" t="s">
        <v>66</v>
      </c>
      <c r="N115" s="80" t="s">
        <v>75</v>
      </c>
      <c r="O115" s="80" t="s">
        <v>77</v>
      </c>
      <c r="P115" s="80" t="s">
        <v>78</v>
      </c>
    </row>
    <row r="116" spans="4:16" x14ac:dyDescent="0.25">
      <c r="D116" s="80" t="s">
        <v>54</v>
      </c>
      <c r="E116" s="81">
        <v>20.5</v>
      </c>
      <c r="F116" s="81">
        <v>28</v>
      </c>
      <c r="G116" s="81">
        <v>33.35</v>
      </c>
      <c r="H116" s="81">
        <v>37.5</v>
      </c>
      <c r="I116" s="81">
        <v>46.15</v>
      </c>
      <c r="K116" s="80" t="s">
        <v>54</v>
      </c>
      <c r="L116" s="81">
        <v>97.6</v>
      </c>
      <c r="M116" s="81">
        <v>133.30000000000001</v>
      </c>
      <c r="N116" s="81">
        <v>158.80000000000001</v>
      </c>
      <c r="O116" s="81">
        <v>178.5</v>
      </c>
      <c r="P116" s="81">
        <v>219.7</v>
      </c>
    </row>
    <row r="117" spans="4:16" x14ac:dyDescent="0.25">
      <c r="D117" s="80"/>
      <c r="E117" s="79"/>
      <c r="F117" s="80"/>
      <c r="G117" s="80"/>
      <c r="H117" s="79"/>
      <c r="I117" s="80"/>
      <c r="K117" s="80"/>
      <c r="L117" s="79"/>
      <c r="M117" s="80"/>
      <c r="N117" s="80"/>
      <c r="O117" s="79"/>
      <c r="P117" s="80"/>
    </row>
    <row r="118" spans="4:16" x14ac:dyDescent="0.25">
      <c r="D118" s="80" t="s">
        <v>38</v>
      </c>
      <c r="E118" s="81">
        <v>28.9</v>
      </c>
      <c r="F118" s="81">
        <v>23.55</v>
      </c>
      <c r="G118" s="81">
        <v>25.6</v>
      </c>
      <c r="H118" s="81">
        <v>31.75</v>
      </c>
      <c r="I118" s="81">
        <v>36.85</v>
      </c>
      <c r="K118" s="80" t="s">
        <v>38</v>
      </c>
      <c r="L118" s="81">
        <v>137.69999999999999</v>
      </c>
      <c r="M118" s="81">
        <v>112.1</v>
      </c>
      <c r="N118" s="81">
        <v>121.9</v>
      </c>
      <c r="O118" s="81">
        <v>151.1</v>
      </c>
      <c r="P118" s="81">
        <v>175.4</v>
      </c>
    </row>
    <row r="119" spans="4:16" x14ac:dyDescent="0.25">
      <c r="D119" s="80"/>
      <c r="E119" s="79"/>
      <c r="F119" s="80"/>
      <c r="G119" s="80"/>
      <c r="H119" s="79"/>
      <c r="I119" s="80"/>
      <c r="K119" s="80"/>
      <c r="L119" s="79"/>
      <c r="M119" s="80"/>
      <c r="N119" s="80"/>
      <c r="O119" s="79"/>
      <c r="P119" s="80"/>
    </row>
    <row r="120" spans="4:16" x14ac:dyDescent="0.25">
      <c r="D120" s="80" t="s">
        <v>39</v>
      </c>
      <c r="E120" s="81">
        <v>17.149999999999999</v>
      </c>
      <c r="F120" s="81">
        <v>10.5</v>
      </c>
      <c r="G120" s="81">
        <v>32.299999999999997</v>
      </c>
      <c r="H120" s="81">
        <v>27.5</v>
      </c>
      <c r="I120" s="81">
        <v>17.55</v>
      </c>
      <c r="K120" s="80" t="s">
        <v>39</v>
      </c>
      <c r="L120" s="81">
        <v>81.599999999999994</v>
      </c>
      <c r="M120" s="81">
        <v>50</v>
      </c>
      <c r="N120" s="81">
        <v>153.80000000000001</v>
      </c>
      <c r="O120" s="81">
        <v>130.9</v>
      </c>
      <c r="P120" s="81">
        <v>83.5</v>
      </c>
    </row>
    <row r="125" spans="4:16" ht="21" x14ac:dyDescent="0.35">
      <c r="D125" s="87" t="s">
        <v>100</v>
      </c>
    </row>
    <row r="127" spans="4:16" ht="45" x14ac:dyDescent="0.25">
      <c r="D127" s="89" t="s">
        <v>20</v>
      </c>
      <c r="E127" s="48" t="s">
        <v>94</v>
      </c>
      <c r="F127" s="48" t="s">
        <v>95</v>
      </c>
      <c r="G127" s="48" t="s">
        <v>20</v>
      </c>
      <c r="H127" s="48" t="s">
        <v>101</v>
      </c>
      <c r="I127" s="48" t="s">
        <v>99</v>
      </c>
    </row>
    <row r="128" spans="4:16" x14ac:dyDescent="0.25">
      <c r="D128" s="95" t="s">
        <v>86</v>
      </c>
      <c r="E128" s="88">
        <v>0.23001484720000001</v>
      </c>
      <c r="F128" s="79">
        <v>63.888890000000004</v>
      </c>
      <c r="G128" s="79"/>
      <c r="H128" s="79"/>
      <c r="I128" s="79"/>
    </row>
    <row r="129" spans="4:9" x14ac:dyDescent="0.25">
      <c r="D129" s="95" t="s">
        <v>87</v>
      </c>
      <c r="E129" s="88">
        <v>0.24301959640000001</v>
      </c>
      <c r="F129" s="79">
        <v>66.666669999999996</v>
      </c>
      <c r="G129" s="79"/>
      <c r="H129" s="79"/>
      <c r="I129" s="79"/>
    </row>
    <row r="130" spans="4:9" x14ac:dyDescent="0.25">
      <c r="D130" s="95" t="s">
        <v>88</v>
      </c>
      <c r="E130" s="88">
        <v>0.23502420839999999</v>
      </c>
      <c r="F130" s="79">
        <v>66.666669999999996</v>
      </c>
      <c r="G130" s="79"/>
      <c r="H130" s="79"/>
      <c r="I130" s="79"/>
    </row>
    <row r="131" spans="4:9" x14ac:dyDescent="0.25">
      <c r="D131" s="98" t="s">
        <v>89</v>
      </c>
      <c r="E131" s="88">
        <v>0.31809900769999999</v>
      </c>
      <c r="F131" s="79">
        <v>88.888890000000004</v>
      </c>
      <c r="G131" s="79" t="s">
        <v>54</v>
      </c>
      <c r="H131" s="79">
        <f>AVERAGE(F128:F131)</f>
        <v>71.527780000000007</v>
      </c>
      <c r="I131" s="79">
        <f>AVERAGE(L116:P116)</f>
        <v>157.58000000000001</v>
      </c>
    </row>
    <row r="132" spans="4:9" x14ac:dyDescent="0.25">
      <c r="D132" s="98" t="s">
        <v>90</v>
      </c>
      <c r="E132" s="88">
        <v>0.3053514785</v>
      </c>
      <c r="F132" s="79">
        <v>86.111109999999996</v>
      </c>
      <c r="G132" s="79" t="s">
        <v>38</v>
      </c>
      <c r="H132" s="79">
        <f>AVERAGE(F132:F133)</f>
        <v>79.166664999999995</v>
      </c>
      <c r="I132" s="79">
        <f>AVERAGE(L118:P118)</f>
        <v>139.63999999999999</v>
      </c>
    </row>
    <row r="133" spans="4:9" x14ac:dyDescent="0.25">
      <c r="D133" s="98" t="s">
        <v>91</v>
      </c>
      <c r="E133" s="88">
        <v>0.25549342380000001</v>
      </c>
      <c r="F133" s="79">
        <v>72.222219999999993</v>
      </c>
      <c r="G133" s="79" t="s">
        <v>98</v>
      </c>
      <c r="H133" s="79">
        <f>AVERAGE(F134:F135)</f>
        <v>88.888890000000004</v>
      </c>
      <c r="I133" s="79">
        <f>AVERAGE(L120:P120)</f>
        <v>99.96</v>
      </c>
    </row>
    <row r="134" spans="4:9" x14ac:dyDescent="0.25">
      <c r="D134" s="95" t="s">
        <v>92</v>
      </c>
      <c r="E134" s="88">
        <v>0.27627646259999999</v>
      </c>
      <c r="F134" s="79">
        <v>77.777780000000007</v>
      </c>
      <c r="G134" s="79"/>
      <c r="H134" s="79"/>
      <c r="I134" s="79"/>
    </row>
    <row r="135" spans="4:9" x14ac:dyDescent="0.25">
      <c r="D135" s="95" t="s">
        <v>93</v>
      </c>
      <c r="E135" s="88">
        <v>0.36133603219999999</v>
      </c>
      <c r="F135" s="79">
        <v>100</v>
      </c>
      <c r="G135" s="79"/>
      <c r="H135" s="79"/>
      <c r="I135" s="79"/>
    </row>
    <row r="138" spans="4:9" ht="23.25" x14ac:dyDescent="0.35">
      <c r="E138" s="83" t="s">
        <v>104</v>
      </c>
    </row>
    <row r="140" spans="4:9" x14ac:dyDescent="0.25">
      <c r="E140" s="89"/>
      <c r="F140" s="89" t="s">
        <v>54</v>
      </c>
      <c r="G140" s="89" t="s">
        <v>38</v>
      </c>
      <c r="H140" s="89" t="s">
        <v>98</v>
      </c>
      <c r="I140" s="91" t="s">
        <v>115</v>
      </c>
    </row>
    <row r="141" spans="4:9" x14ac:dyDescent="0.25">
      <c r="E141" s="79" t="s">
        <v>103</v>
      </c>
      <c r="F141" s="79">
        <v>71.5</v>
      </c>
      <c r="G141" s="79">
        <v>79.099999999999994</v>
      </c>
      <c r="H141" s="79">
        <v>88.8</v>
      </c>
      <c r="I141">
        <f>AVERAGE(F141:H141)</f>
        <v>79.8</v>
      </c>
    </row>
    <row r="142" spans="4:9" x14ac:dyDescent="0.25">
      <c r="E142" s="79" t="s">
        <v>102</v>
      </c>
      <c r="F142" s="79">
        <v>157.58000000000001</v>
      </c>
      <c r="G142" s="79">
        <v>139.63999999999999</v>
      </c>
      <c r="H142" s="79">
        <v>99.96</v>
      </c>
      <c r="I142" s="92">
        <f>AVERAGE(F142:H142)</f>
        <v>132.39333333333335</v>
      </c>
    </row>
    <row r="154" spans="4:11" ht="21" x14ac:dyDescent="0.35">
      <c r="D154" s="87" t="s">
        <v>105</v>
      </c>
    </row>
    <row r="157" spans="4:11" ht="60" x14ac:dyDescent="0.25">
      <c r="D157" s="89" t="s">
        <v>20</v>
      </c>
      <c r="E157" s="48" t="s">
        <v>94</v>
      </c>
      <c r="F157" s="48" t="s">
        <v>95</v>
      </c>
      <c r="G157" s="48" t="s">
        <v>20</v>
      </c>
      <c r="H157" s="48" t="s">
        <v>101</v>
      </c>
      <c r="I157" s="48" t="s">
        <v>106</v>
      </c>
      <c r="J157" s="48" t="s">
        <v>107</v>
      </c>
      <c r="K157" s="48" t="s">
        <v>108</v>
      </c>
    </row>
    <row r="158" spans="4:11" x14ac:dyDescent="0.25">
      <c r="D158" s="95" t="s">
        <v>86</v>
      </c>
      <c r="E158" s="96">
        <v>0.59893842760000005</v>
      </c>
      <c r="F158" s="79">
        <v>166.667</v>
      </c>
      <c r="G158" s="79"/>
      <c r="H158" s="79"/>
      <c r="I158" s="79"/>
      <c r="J158" s="79"/>
      <c r="K158" s="79"/>
    </row>
    <row r="159" spans="4:11" x14ac:dyDescent="0.25">
      <c r="D159" s="95" t="s">
        <v>87</v>
      </c>
      <c r="E159" s="96">
        <v>0.55875381390000001</v>
      </c>
      <c r="F159" s="79">
        <v>155.5556</v>
      </c>
      <c r="G159" s="79"/>
      <c r="H159" s="79"/>
      <c r="I159" s="79"/>
      <c r="J159" s="79"/>
      <c r="K159" s="79"/>
    </row>
    <row r="160" spans="4:11" x14ac:dyDescent="0.25">
      <c r="D160" s="95" t="s">
        <v>88</v>
      </c>
      <c r="E160" s="96">
        <v>0.49496032210000002</v>
      </c>
      <c r="F160" s="79">
        <v>136.11109999999999</v>
      </c>
      <c r="G160" s="79"/>
      <c r="H160" s="79"/>
      <c r="I160" s="79"/>
      <c r="J160" s="79"/>
      <c r="K160" s="79"/>
    </row>
    <row r="161" spans="4:11" x14ac:dyDescent="0.25">
      <c r="D161" s="95" t="s">
        <v>89</v>
      </c>
      <c r="E161" s="96">
        <v>0.47960338499999999</v>
      </c>
      <c r="F161" s="79">
        <v>133.33330000000001</v>
      </c>
      <c r="G161" s="79" t="s">
        <v>54</v>
      </c>
      <c r="H161" s="93">
        <f xml:space="preserve"> AVERAGE(F158:F161)</f>
        <v>147.91675000000001</v>
      </c>
      <c r="I161" s="93">
        <v>105.02</v>
      </c>
      <c r="J161" s="93">
        <v>157.58000000000001</v>
      </c>
      <c r="K161" s="93">
        <f>AVERAGE(I161:J161)</f>
        <v>131.30000000000001</v>
      </c>
    </row>
    <row r="162" spans="4:11" x14ac:dyDescent="0.25">
      <c r="D162" s="95" t="s">
        <v>90</v>
      </c>
      <c r="E162" s="96">
        <v>0.52143539620000001</v>
      </c>
      <c r="F162" s="79">
        <v>144.4444</v>
      </c>
      <c r="G162" s="79" t="s">
        <v>38</v>
      </c>
      <c r="H162" s="93">
        <f xml:space="preserve"> AVERAGE(F162:F163)</f>
        <v>140.27775</v>
      </c>
      <c r="I162" s="93">
        <v>129.47999999999999</v>
      </c>
      <c r="J162" s="93">
        <v>139.63999999999999</v>
      </c>
      <c r="K162" s="93">
        <f>AVERAGE(I162:J162)</f>
        <v>134.56</v>
      </c>
    </row>
    <row r="163" spans="4:11" x14ac:dyDescent="0.25">
      <c r="D163" s="95" t="s">
        <v>91</v>
      </c>
      <c r="E163" s="96">
        <v>0.48760927539999999</v>
      </c>
      <c r="F163" s="79">
        <v>136.11109999999999</v>
      </c>
      <c r="G163" s="79" t="s">
        <v>98</v>
      </c>
      <c r="H163" s="93">
        <f xml:space="preserve"> AVERAGE(F164:F165)</f>
        <v>120.83335</v>
      </c>
      <c r="I163" s="93">
        <v>71.567999999999998</v>
      </c>
      <c r="J163" s="93">
        <v>99.96</v>
      </c>
      <c r="K163" s="93">
        <f>AVERAGE(I163:J163)</f>
        <v>85.763999999999996</v>
      </c>
    </row>
    <row r="164" spans="4:11" x14ac:dyDescent="0.25">
      <c r="D164" s="95" t="s">
        <v>92</v>
      </c>
      <c r="E164" s="96">
        <v>0.4188245572</v>
      </c>
      <c r="F164" s="79">
        <v>116.66670000000001</v>
      </c>
      <c r="G164" s="79"/>
      <c r="H164" s="79"/>
      <c r="I164" s="79"/>
      <c r="J164" s="79"/>
      <c r="K164" s="79"/>
    </row>
    <row r="165" spans="4:11" x14ac:dyDescent="0.25">
      <c r="D165" s="95" t="s">
        <v>93</v>
      </c>
      <c r="E165" s="96">
        <v>0.44537809229999997</v>
      </c>
      <c r="F165" s="79">
        <v>125</v>
      </c>
      <c r="G165" s="79"/>
      <c r="H165" s="79"/>
      <c r="I165" s="79"/>
      <c r="J165" s="79"/>
      <c r="K165" s="79"/>
    </row>
    <row r="169" spans="4:11" ht="18.75" x14ac:dyDescent="0.3">
      <c r="D169" s="86" t="s">
        <v>24</v>
      </c>
    </row>
    <row r="171" spans="4:11" x14ac:dyDescent="0.25">
      <c r="D171" s="89"/>
      <c r="E171" s="89" t="s">
        <v>54</v>
      </c>
      <c r="F171" s="89" t="s">
        <v>38</v>
      </c>
      <c r="G171" s="89" t="s">
        <v>98</v>
      </c>
      <c r="H171" s="91" t="s">
        <v>115</v>
      </c>
    </row>
    <row r="172" spans="4:11" x14ac:dyDescent="0.25">
      <c r="D172" s="79" t="s">
        <v>103</v>
      </c>
      <c r="E172" s="93">
        <v>123.61109999999999</v>
      </c>
      <c r="F172" s="93">
        <v>104.16670000000001</v>
      </c>
      <c r="G172" s="93">
        <v>91.666650000000004</v>
      </c>
      <c r="H172" s="92">
        <f>AVERAGE(E172:G172)</f>
        <v>106.48148333333334</v>
      </c>
    </row>
    <row r="173" spans="4:11" x14ac:dyDescent="0.25">
      <c r="D173" s="79" t="s">
        <v>102</v>
      </c>
      <c r="E173" s="93">
        <v>105.02</v>
      </c>
      <c r="F173" s="93">
        <v>129.47999999999999</v>
      </c>
      <c r="G173" s="93">
        <v>71.567999999999998</v>
      </c>
      <c r="H173" s="92">
        <f>AVERAGE(E173:G173)</f>
        <v>102.02266666666667</v>
      </c>
    </row>
    <row r="176" spans="4:11" ht="18.75" x14ac:dyDescent="0.3">
      <c r="D176" s="86" t="s">
        <v>23</v>
      </c>
    </row>
    <row r="177" spans="4:10" ht="15.75" customHeight="1" x14ac:dyDescent="0.25">
      <c r="D177" s="89"/>
      <c r="E177" s="89" t="s">
        <v>54</v>
      </c>
      <c r="F177" s="89" t="s">
        <v>38</v>
      </c>
      <c r="G177" s="89" t="s">
        <v>98</v>
      </c>
    </row>
    <row r="178" spans="4:10" ht="15.75" customHeight="1" x14ac:dyDescent="0.25">
      <c r="D178" s="79" t="s">
        <v>103</v>
      </c>
      <c r="E178" s="79">
        <v>71.5</v>
      </c>
      <c r="F178" s="79">
        <v>79.099999999999994</v>
      </c>
      <c r="G178" s="79">
        <v>88.8</v>
      </c>
    </row>
    <row r="179" spans="4:10" x14ac:dyDescent="0.25">
      <c r="D179" s="79" t="s">
        <v>102</v>
      </c>
      <c r="E179" s="79">
        <v>157.58000000000001</v>
      </c>
      <c r="F179" s="79">
        <v>139.63999999999999</v>
      </c>
      <c r="G179" s="79">
        <v>99.96</v>
      </c>
    </row>
    <row r="180" spans="4:10" ht="15.75" customHeight="1" x14ac:dyDescent="0.25"/>
    <row r="181" spans="4:10" ht="15.75" customHeight="1" x14ac:dyDescent="0.25"/>
    <row r="182" spans="4:10" ht="18.75" x14ac:dyDescent="0.3">
      <c r="D182" s="86" t="s">
        <v>19</v>
      </c>
    </row>
    <row r="183" spans="4:10" ht="15.75" customHeight="1" x14ac:dyDescent="0.25">
      <c r="D183" s="89"/>
      <c r="E183" s="89" t="s">
        <v>54</v>
      </c>
      <c r="F183" s="89" t="s">
        <v>38</v>
      </c>
      <c r="G183" s="89" t="s">
        <v>98</v>
      </c>
    </row>
    <row r="184" spans="4:10" ht="15.75" customHeight="1" x14ac:dyDescent="0.25">
      <c r="D184" s="79" t="s">
        <v>103</v>
      </c>
      <c r="E184" s="93">
        <v>157.58000000000001</v>
      </c>
      <c r="F184" s="93">
        <v>139.63999999999999</v>
      </c>
      <c r="G184" s="93">
        <v>99.96</v>
      </c>
    </row>
    <row r="185" spans="4:10" x14ac:dyDescent="0.25">
      <c r="D185" s="79" t="s">
        <v>102</v>
      </c>
      <c r="E185" s="93">
        <f>AVERAGE(E173,E179)</f>
        <v>131.30000000000001</v>
      </c>
      <c r="F185" s="93">
        <f>AVERAGE(F173,F179)</f>
        <v>134.56</v>
      </c>
      <c r="G185" s="93">
        <f>AVERAGE(G173,G179)</f>
        <v>85.763999999999996</v>
      </c>
    </row>
    <row r="189" spans="4:10" ht="37.5" x14ac:dyDescent="0.3">
      <c r="D189" s="41"/>
      <c r="E189" s="90" t="s">
        <v>109</v>
      </c>
      <c r="F189" s="90" t="s">
        <v>112</v>
      </c>
      <c r="G189" s="90" t="s">
        <v>110</v>
      </c>
      <c r="H189" s="90" t="s">
        <v>113</v>
      </c>
      <c r="I189" s="90" t="s">
        <v>111</v>
      </c>
      <c r="J189" s="90" t="s">
        <v>114</v>
      </c>
    </row>
    <row r="190" spans="4:10" x14ac:dyDescent="0.25">
      <c r="D190" s="89" t="s">
        <v>54</v>
      </c>
      <c r="E190" s="93">
        <v>105.02</v>
      </c>
      <c r="F190" s="93">
        <v>123.61109999999999</v>
      </c>
      <c r="G190" s="93">
        <v>157.58000000000001</v>
      </c>
      <c r="H190" s="79">
        <v>71.5</v>
      </c>
      <c r="I190" s="94">
        <f>AVERAGE(E190,G190)</f>
        <v>131.30000000000001</v>
      </c>
      <c r="J190" s="94">
        <v>157.58000000000001</v>
      </c>
    </row>
    <row r="191" spans="4:10" x14ac:dyDescent="0.25">
      <c r="D191" s="89" t="s">
        <v>38</v>
      </c>
      <c r="E191" s="93">
        <v>129.47999999999999</v>
      </c>
      <c r="F191" s="93">
        <v>104.16670000000001</v>
      </c>
      <c r="G191" s="93">
        <v>139.63999999999999</v>
      </c>
      <c r="H191" s="79">
        <v>79.099999999999994</v>
      </c>
      <c r="I191" s="94">
        <f>AVERAGE(E191,G191)</f>
        <v>134.56</v>
      </c>
      <c r="J191" s="94">
        <v>139.63999999999999</v>
      </c>
    </row>
    <row r="192" spans="4:10" x14ac:dyDescent="0.25">
      <c r="D192" s="89" t="s">
        <v>98</v>
      </c>
      <c r="E192" s="93">
        <v>71.567999999999998</v>
      </c>
      <c r="F192" s="93">
        <v>91.666650000000004</v>
      </c>
      <c r="G192" s="93">
        <v>99.96</v>
      </c>
      <c r="H192" s="79">
        <v>88.8</v>
      </c>
      <c r="I192" s="94">
        <f>AVERAGE(E192,G192)</f>
        <v>85.763999999999996</v>
      </c>
      <c r="J192" s="94">
        <v>99.96</v>
      </c>
    </row>
  </sheetData>
  <mergeCells count="6">
    <mergeCell ref="A46:A53"/>
    <mergeCell ref="B9:D9"/>
    <mergeCell ref="A10:A17"/>
    <mergeCell ref="A19:A26"/>
    <mergeCell ref="A28:A35"/>
    <mergeCell ref="A37:A4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B7E9D-6057-4D13-B596-54586B6BC985}">
  <dimension ref="B2:R29"/>
  <sheetViews>
    <sheetView zoomScale="55" zoomScaleNormal="55" workbookViewId="0">
      <selection activeCell="P36" sqref="P36"/>
    </sheetView>
  </sheetViews>
  <sheetFormatPr defaultRowHeight="15" x14ac:dyDescent="0.25"/>
  <cols>
    <col min="2" max="2" width="18.140625" customWidth="1"/>
    <col min="4" max="4" width="18.28515625" customWidth="1"/>
    <col min="5" max="5" width="18.140625" customWidth="1"/>
    <col min="6" max="6" width="18.5703125" customWidth="1"/>
  </cols>
  <sheetData>
    <row r="2" spans="2:18" ht="15.75" thickBot="1" x14ac:dyDescent="0.3">
      <c r="B2" s="40" t="s">
        <v>48</v>
      </c>
    </row>
    <row r="3" spans="2:18" ht="15.75" thickBot="1" x14ac:dyDescent="0.3">
      <c r="B3" s="53"/>
      <c r="C3" s="54"/>
    </row>
    <row r="4" spans="2:18" ht="15.75" thickBot="1" x14ac:dyDescent="0.3">
      <c r="B4" s="55" t="s">
        <v>44</v>
      </c>
      <c r="C4" s="56">
        <v>3.4000000000000002E-2</v>
      </c>
      <c r="D4" s="57">
        <v>0.02</v>
      </c>
      <c r="E4" s="57">
        <v>0.09</v>
      </c>
      <c r="F4" s="57">
        <v>5.5E-2</v>
      </c>
      <c r="G4" s="57">
        <v>2E-3</v>
      </c>
      <c r="H4" s="57">
        <v>7.0000000000000007E-2</v>
      </c>
      <c r="I4" s="57">
        <v>1.9E-2</v>
      </c>
      <c r="J4" s="57">
        <v>0.01</v>
      </c>
      <c r="K4" s="57">
        <v>3.5000000000000003E-2</v>
      </c>
      <c r="L4" s="57">
        <v>2.9000000000000001E-2</v>
      </c>
      <c r="M4" s="57">
        <v>5.0000000000000001E-3</v>
      </c>
      <c r="N4" s="57">
        <v>4.0000000000000001E-3</v>
      </c>
      <c r="O4" s="57">
        <v>2.7E-2</v>
      </c>
      <c r="P4" s="57">
        <v>2.5999999999999999E-2</v>
      </c>
      <c r="Q4" s="57">
        <v>4.2999999999999997E-2</v>
      </c>
      <c r="R4" s="41">
        <f xml:space="preserve"> AVERAGEA(C4:Q4)</f>
        <v>3.1266666666666679E-2</v>
      </c>
    </row>
    <row r="5" spans="2:18" ht="15.75" thickBot="1" x14ac:dyDescent="0.3">
      <c r="B5" s="55" t="s">
        <v>45</v>
      </c>
      <c r="C5" s="56">
        <v>0.1</v>
      </c>
      <c r="D5" s="58">
        <v>0.43</v>
      </c>
      <c r="E5" s="58">
        <v>0.43</v>
      </c>
      <c r="F5" s="58">
        <v>0.48</v>
      </c>
      <c r="G5" s="58">
        <v>2.6</v>
      </c>
      <c r="H5" s="58">
        <v>1.4</v>
      </c>
      <c r="I5" s="58">
        <v>1.3</v>
      </c>
      <c r="J5" s="58">
        <v>2.08</v>
      </c>
      <c r="K5" s="58">
        <v>0.69</v>
      </c>
      <c r="L5" s="58">
        <v>0.84</v>
      </c>
      <c r="M5" s="58">
        <v>5.22</v>
      </c>
      <c r="N5" s="58">
        <v>0.89</v>
      </c>
      <c r="O5" s="58">
        <v>1.88</v>
      </c>
      <c r="P5" s="58">
        <v>2.5999999999999999E-2</v>
      </c>
      <c r="Q5" s="58">
        <v>1.76</v>
      </c>
      <c r="R5" s="41">
        <f t="shared" ref="R5:R7" si="0" xml:space="preserve"> AVERAGEA(C5:Q5)</f>
        <v>1.3417333333333334</v>
      </c>
    </row>
    <row r="6" spans="2:18" ht="15.75" thickBot="1" x14ac:dyDescent="0.3">
      <c r="B6" s="55" t="s">
        <v>46</v>
      </c>
      <c r="C6" s="56">
        <v>2.4</v>
      </c>
      <c r="D6" s="58">
        <v>2.29</v>
      </c>
      <c r="E6" s="58">
        <v>3.03</v>
      </c>
      <c r="F6" s="58">
        <v>2.08</v>
      </c>
      <c r="G6" s="58">
        <v>20.6</v>
      </c>
      <c r="H6" s="58">
        <v>8.5299999999999994</v>
      </c>
      <c r="I6" s="58">
        <v>11.1</v>
      </c>
      <c r="J6" s="58">
        <v>6.88</v>
      </c>
      <c r="K6" s="58">
        <v>3.71</v>
      </c>
      <c r="L6" s="58">
        <v>4.63</v>
      </c>
      <c r="M6" s="58">
        <v>16.399999999999999</v>
      </c>
      <c r="N6" s="58">
        <v>6.51</v>
      </c>
      <c r="O6" s="58">
        <v>6.72</v>
      </c>
      <c r="P6" s="58">
        <v>2.4300000000000002</v>
      </c>
      <c r="Q6" s="58">
        <v>12.8</v>
      </c>
      <c r="R6" s="41">
        <f t="shared" si="0"/>
        <v>7.3406666666666673</v>
      </c>
    </row>
    <row r="7" spans="2:18" ht="15.75" thickBot="1" x14ac:dyDescent="0.3">
      <c r="B7" s="55" t="s">
        <v>47</v>
      </c>
      <c r="C7" s="56">
        <v>0.05</v>
      </c>
      <c r="D7" s="58">
        <v>0.08</v>
      </c>
      <c r="E7" s="58">
        <v>0.21</v>
      </c>
      <c r="F7" s="58">
        <v>0.17</v>
      </c>
      <c r="G7" s="58">
        <v>0.71</v>
      </c>
      <c r="H7" s="58">
        <v>0.53</v>
      </c>
      <c r="I7" s="58">
        <v>0.5</v>
      </c>
      <c r="J7" s="58">
        <v>0.4</v>
      </c>
      <c r="K7" s="58">
        <v>0.19</v>
      </c>
      <c r="L7" s="58">
        <v>0.19</v>
      </c>
      <c r="M7" s="58">
        <v>0.3</v>
      </c>
      <c r="N7" s="58">
        <v>8.4000000000000005E-2</v>
      </c>
      <c r="O7" s="58">
        <v>0.24</v>
      </c>
      <c r="P7" s="58">
        <v>0.1</v>
      </c>
      <c r="Q7" s="58">
        <v>0.44</v>
      </c>
      <c r="R7" s="41">
        <f t="shared" si="0"/>
        <v>0.27960000000000002</v>
      </c>
    </row>
    <row r="9" spans="2:18" ht="15.75" thickBot="1" x14ac:dyDescent="0.3">
      <c r="B9" s="40" t="s">
        <v>49</v>
      </c>
    </row>
    <row r="10" spans="2:18" ht="15.75" thickBot="1" x14ac:dyDescent="0.3">
      <c r="B10" s="53"/>
      <c r="C10" s="54"/>
    </row>
    <row r="11" spans="2:18" ht="15.75" thickBot="1" x14ac:dyDescent="0.3">
      <c r="B11" s="55" t="s">
        <v>44</v>
      </c>
      <c r="C11" s="56">
        <v>3.0000000000000001E-3</v>
      </c>
      <c r="D11" s="57">
        <v>3.0000000000000001E-3</v>
      </c>
      <c r="E11" s="57">
        <v>0.01</v>
      </c>
      <c r="F11" s="58">
        <v>8.0000000000000002E-3</v>
      </c>
      <c r="G11" s="57">
        <v>0</v>
      </c>
      <c r="H11" s="57">
        <v>0.01</v>
      </c>
      <c r="I11" s="57">
        <v>2.0000000000000001E-4</v>
      </c>
      <c r="J11" s="57">
        <v>5.9999999999999995E-4</v>
      </c>
      <c r="K11" s="57">
        <v>4.0000000000000001E-3</v>
      </c>
      <c r="L11" s="57">
        <v>4.0000000000000001E-3</v>
      </c>
      <c r="M11" s="57">
        <v>2.0000000000000001E-4</v>
      </c>
      <c r="N11" s="57">
        <v>1E-4</v>
      </c>
      <c r="O11" s="57">
        <v>2E-3</v>
      </c>
      <c r="P11" s="57">
        <v>3.0000000000000001E-3</v>
      </c>
      <c r="Q11" s="57">
        <v>5.0000000000000001E-4</v>
      </c>
      <c r="R11" s="41">
        <f xml:space="preserve"> AVERAGEA(C11:Q11)</f>
        <v>3.2400000000000007E-3</v>
      </c>
    </row>
    <row r="12" spans="2:18" ht="15.75" thickBot="1" x14ac:dyDescent="0.3">
      <c r="B12" s="55" t="s">
        <v>45</v>
      </c>
      <c r="C12" s="56">
        <v>0.01</v>
      </c>
      <c r="D12" s="58">
        <v>0.06</v>
      </c>
      <c r="E12" s="58">
        <v>0.05</v>
      </c>
      <c r="F12" s="58">
        <v>0.05</v>
      </c>
      <c r="G12" s="58">
        <v>3.4000000000000002E-2</v>
      </c>
      <c r="H12" s="58">
        <v>7.0999999999999994E-2</v>
      </c>
      <c r="I12" s="58">
        <v>3.5000000000000003E-2</v>
      </c>
      <c r="J12" s="58">
        <v>0.17</v>
      </c>
      <c r="K12" s="58">
        <v>2.5999999999999999E-2</v>
      </c>
      <c r="L12" s="58">
        <v>2.4E-2</v>
      </c>
      <c r="M12" s="58">
        <v>8.4000000000000005E-2</v>
      </c>
      <c r="N12" s="58">
        <v>4.2999999999999997E-2</v>
      </c>
      <c r="O12" s="58">
        <v>5.1999999999999998E-2</v>
      </c>
      <c r="P12" s="58">
        <v>3.2000000000000001E-2</v>
      </c>
      <c r="Q12" s="58">
        <v>8.4000000000000005E-2</v>
      </c>
      <c r="R12" s="41">
        <f t="shared" ref="R12:R14" si="1" xml:space="preserve"> AVERAGEA(C12:Q12)</f>
        <v>5.5000000000000007E-2</v>
      </c>
    </row>
    <row r="13" spans="2:18" ht="15.75" thickBot="1" x14ac:dyDescent="0.3">
      <c r="B13" s="55" t="s">
        <v>46</v>
      </c>
      <c r="C13" s="56">
        <v>0.26</v>
      </c>
      <c r="D13" s="58">
        <v>0.3</v>
      </c>
      <c r="E13" s="58">
        <v>0.35</v>
      </c>
      <c r="F13" s="58">
        <v>0.28000000000000003</v>
      </c>
      <c r="G13" s="58">
        <v>0.22</v>
      </c>
      <c r="H13" s="58">
        <v>0.4</v>
      </c>
      <c r="I13" s="58">
        <v>0.27</v>
      </c>
      <c r="J13" s="58">
        <v>0.46</v>
      </c>
      <c r="K13" s="58">
        <v>0.22</v>
      </c>
      <c r="L13" s="58">
        <v>0.25</v>
      </c>
      <c r="M13" s="58">
        <v>0.35799999999999998</v>
      </c>
      <c r="N13" s="58">
        <v>0.35699999999999998</v>
      </c>
      <c r="O13" s="58">
        <v>0.28000000000000003</v>
      </c>
      <c r="P13" s="58">
        <v>0.28999999999999998</v>
      </c>
      <c r="Q13" s="58">
        <v>0.378</v>
      </c>
      <c r="R13" s="41">
        <f t="shared" si="1"/>
        <v>0.31153333333333338</v>
      </c>
    </row>
    <row r="14" spans="2:18" ht="15.75" thickBot="1" x14ac:dyDescent="0.3">
      <c r="B14" s="55" t="s">
        <v>47</v>
      </c>
      <c r="C14" s="56">
        <v>6.0000000000000001E-3</v>
      </c>
      <c r="D14" s="58">
        <v>0.01</v>
      </c>
      <c r="E14" s="58">
        <v>2.5000000000000001E-2</v>
      </c>
      <c r="F14" s="58">
        <v>2.4E-2</v>
      </c>
      <c r="G14" s="58">
        <v>7.0000000000000001E-3</v>
      </c>
      <c r="H14" s="58">
        <v>2.5000000000000001E-2</v>
      </c>
      <c r="I14" s="58">
        <v>1.2E-2</v>
      </c>
      <c r="J14" s="58">
        <v>0.02</v>
      </c>
      <c r="K14" s="58">
        <v>1.0999999999999999E-2</v>
      </c>
      <c r="L14" s="58">
        <v>0.01</v>
      </c>
      <c r="M14" s="58">
        <v>6.7000000000000002E-3</v>
      </c>
      <c r="N14" s="58">
        <v>4.0000000000000001E-3</v>
      </c>
      <c r="O14" s="58">
        <v>0.01</v>
      </c>
      <c r="P14" s="58">
        <v>1.2E-2</v>
      </c>
      <c r="Q14" s="58">
        <v>1.2999999999999999E-2</v>
      </c>
      <c r="R14" s="41">
        <f t="shared" si="1"/>
        <v>1.3046666666666672E-2</v>
      </c>
    </row>
    <row r="17" spans="2:18" ht="15.75" thickBot="1" x14ac:dyDescent="0.3">
      <c r="B17" s="40" t="s">
        <v>50</v>
      </c>
    </row>
    <row r="18" spans="2:18" ht="15.75" thickBot="1" x14ac:dyDescent="0.3">
      <c r="B18" s="53"/>
      <c r="C18" s="54"/>
    </row>
    <row r="19" spans="2:18" ht="15.75" thickBot="1" x14ac:dyDescent="0.3">
      <c r="B19" s="55" t="s">
        <v>44</v>
      </c>
      <c r="C19" s="56">
        <v>0.16</v>
      </c>
      <c r="D19" s="57">
        <v>0.12</v>
      </c>
      <c r="E19" s="57">
        <v>3.4000000000000002E-2</v>
      </c>
      <c r="F19" s="57">
        <v>0.23</v>
      </c>
      <c r="G19" s="57">
        <v>0</v>
      </c>
      <c r="H19" s="57">
        <v>0</v>
      </c>
      <c r="I19" s="57">
        <v>72</v>
      </c>
      <c r="J19" s="57">
        <v>0</v>
      </c>
      <c r="K19" s="57">
        <v>0.1</v>
      </c>
      <c r="L19" s="57">
        <v>0</v>
      </c>
      <c r="M19" s="57">
        <v>0</v>
      </c>
      <c r="N19" s="57">
        <v>6.0000000000000001E-3</v>
      </c>
      <c r="O19" s="57">
        <v>0</v>
      </c>
      <c r="P19" s="57">
        <v>7.8E-2</v>
      </c>
      <c r="Q19" s="57">
        <v>4.5999999999999999E-2</v>
      </c>
      <c r="R19" s="41">
        <f t="shared" ref="R19:R22" si="2" xml:space="preserve"> AVERAGEA(C19:Q19)</f>
        <v>4.8516000000000004</v>
      </c>
    </row>
    <row r="20" spans="2:18" ht="15.75" thickBot="1" x14ac:dyDescent="0.3">
      <c r="B20" s="55" t="s">
        <v>45</v>
      </c>
      <c r="C20" s="56">
        <v>0.95</v>
      </c>
      <c r="D20" s="58">
        <v>3.43</v>
      </c>
      <c r="E20" s="58">
        <v>0.1</v>
      </c>
      <c r="F20" s="58">
        <v>3.83</v>
      </c>
      <c r="G20" s="58">
        <v>11.6</v>
      </c>
      <c r="H20" s="58">
        <v>7.29</v>
      </c>
      <c r="I20" s="58">
        <v>0</v>
      </c>
      <c r="J20" s="58">
        <v>0.1</v>
      </c>
      <c r="K20" s="58">
        <v>6.76</v>
      </c>
      <c r="L20" s="58">
        <v>3.07</v>
      </c>
      <c r="M20" s="58">
        <v>22.4</v>
      </c>
      <c r="N20" s="58">
        <v>4.7E-2</v>
      </c>
      <c r="O20" s="58">
        <v>12.77</v>
      </c>
      <c r="P20" s="58">
        <v>2.63</v>
      </c>
      <c r="Q20" s="58">
        <v>9.5950000000000006</v>
      </c>
      <c r="R20" s="41">
        <f xml:space="preserve"> AVERAGEA(C20:Q20)</f>
        <v>5.6381333333333323</v>
      </c>
    </row>
    <row r="21" spans="2:18" ht="15.75" thickBot="1" x14ac:dyDescent="0.3">
      <c r="B21" s="55" t="s">
        <v>46</v>
      </c>
      <c r="C21" s="56">
        <v>16.2</v>
      </c>
      <c r="D21" s="58">
        <v>15.9</v>
      </c>
      <c r="E21" s="58">
        <v>2.4</v>
      </c>
      <c r="F21" s="58">
        <v>12.6</v>
      </c>
      <c r="G21" s="58">
        <v>67.900000000000006</v>
      </c>
      <c r="H21" s="58">
        <v>12.7</v>
      </c>
      <c r="I21" s="58">
        <v>50</v>
      </c>
      <c r="J21" s="58">
        <v>2.4</v>
      </c>
      <c r="K21" s="58">
        <v>30.4</v>
      </c>
      <c r="L21" s="58">
        <v>13.4</v>
      </c>
      <c r="M21" s="58">
        <v>52.95</v>
      </c>
      <c r="N21" s="58">
        <v>0.54</v>
      </c>
      <c r="O21" s="58">
        <v>17.47</v>
      </c>
      <c r="P21" s="58">
        <v>16.600000000000001</v>
      </c>
      <c r="Q21" s="58">
        <v>44.31</v>
      </c>
      <c r="R21" s="41">
        <f t="shared" si="2"/>
        <v>23.718000000000004</v>
      </c>
    </row>
    <row r="22" spans="2:18" ht="15.75" thickBot="1" x14ac:dyDescent="0.3">
      <c r="B22" s="55" t="s">
        <v>47</v>
      </c>
      <c r="C22" s="56">
        <v>0.39</v>
      </c>
      <c r="D22" s="58">
        <v>0.59</v>
      </c>
      <c r="E22" s="58">
        <v>0.05</v>
      </c>
      <c r="F22" s="58">
        <v>1.05</v>
      </c>
      <c r="G22" s="58">
        <v>2.34</v>
      </c>
      <c r="H22" s="58">
        <v>0.79</v>
      </c>
      <c r="I22" s="58">
        <v>29.5</v>
      </c>
      <c r="J22" s="58">
        <v>0.05</v>
      </c>
      <c r="K22" s="58">
        <v>1.6</v>
      </c>
      <c r="L22" s="58">
        <v>0.55000000000000004</v>
      </c>
      <c r="M22" s="58">
        <v>0.99</v>
      </c>
      <c r="N22" s="58">
        <v>1.6E-2</v>
      </c>
      <c r="O22" s="58">
        <v>0.64</v>
      </c>
      <c r="P22" s="58">
        <v>0.72</v>
      </c>
      <c r="Q22" s="58">
        <v>1.52</v>
      </c>
      <c r="R22" s="41">
        <f t="shared" si="2"/>
        <v>2.7197333333333331</v>
      </c>
    </row>
    <row r="25" spans="2:18" x14ac:dyDescent="0.25">
      <c r="D25" t="s">
        <v>51</v>
      </c>
      <c r="E25" t="s">
        <v>52</v>
      </c>
      <c r="F25" t="s">
        <v>53</v>
      </c>
    </row>
    <row r="26" spans="2:18" ht="15.75" thickBot="1" x14ac:dyDescent="0.3">
      <c r="C26" s="55" t="s">
        <v>44</v>
      </c>
      <c r="D26" s="41">
        <v>3.1266666666666679E-2</v>
      </c>
      <c r="E26" s="41">
        <v>3.2400000000000007E-3</v>
      </c>
      <c r="F26" s="41">
        <v>4.8516000000000004</v>
      </c>
    </row>
    <row r="27" spans="2:18" ht="15.75" thickBot="1" x14ac:dyDescent="0.3">
      <c r="C27" s="55" t="s">
        <v>45</v>
      </c>
      <c r="D27" s="41">
        <v>1.3417333333333334</v>
      </c>
      <c r="E27" s="41">
        <v>5.5000000000000007E-2</v>
      </c>
      <c r="F27" s="41">
        <v>5.6381333333333323</v>
      </c>
    </row>
    <row r="28" spans="2:18" ht="15.75" thickBot="1" x14ac:dyDescent="0.3">
      <c r="C28" s="55" t="s">
        <v>46</v>
      </c>
      <c r="D28" s="41">
        <v>7.3406666666666673</v>
      </c>
      <c r="E28" s="41">
        <v>0.31153333333333338</v>
      </c>
      <c r="F28" s="41">
        <v>23.718000000000004</v>
      </c>
    </row>
    <row r="29" spans="2:18" ht="15.75" thickBot="1" x14ac:dyDescent="0.3">
      <c r="C29" s="55" t="s">
        <v>47</v>
      </c>
      <c r="D29" s="41">
        <v>0.27960000000000002</v>
      </c>
      <c r="E29" s="41">
        <v>1.3046666666666672E-2</v>
      </c>
      <c r="F29" s="41">
        <v>2.7197333333333331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Energy consumption general data</vt:lpstr>
      <vt:lpstr>Energy with semi detached</vt:lpstr>
      <vt:lpstr>Energy with avg - semi and deta</vt:lpstr>
      <vt:lpstr>urban variables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2021-11-15T17:11:12Z</dcterms:created>
  <dcterms:modified xsi:type="dcterms:W3CDTF">2021-12-07T18:10:58Z</dcterms:modified>
</cp:coreProperties>
</file>